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2/"/>
    </mc:Choice>
  </mc:AlternateContent>
  <xr:revisionPtr revIDLastSave="36" documentId="8_{447B2560-D1F1-4954-ADFD-3027C669BA03}" xr6:coauthVersionLast="47" xr6:coauthVersionMax="47" xr10:uidLastSave="{B07B730F-71BE-475C-93D2-AE24EF0C4635}"/>
  <bookViews>
    <workbookView xWindow="-120" yWindow="-120" windowWidth="29040" windowHeight="15840" xr2:uid="{00000000-000D-0000-FFFF-FFFF00000000}"/>
  </bookViews>
  <sheets>
    <sheet name="Rekenmodel" sheetId="1" r:id="rId1"/>
    <sheet name="Salaristabel 2022" sheetId="2" r:id="rId2"/>
  </sheet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B21" i="1"/>
  <c r="B11" i="1" l="1"/>
  <c r="B8" i="1" l="1"/>
  <c r="C18" i="1" s="1"/>
  <c r="C20" i="1" l="1"/>
  <c r="B13" i="1"/>
  <c r="B18" i="1" l="1"/>
  <c r="B20" i="1" l="1"/>
  <c r="C19" i="1"/>
  <c r="C22" i="1" l="1"/>
  <c r="C24" i="1" s="1"/>
  <c r="C27" i="1" s="1"/>
  <c r="C28" i="1" s="1"/>
  <c r="B19" i="1"/>
  <c r="B22" i="1" s="1"/>
  <c r="B24" i="1" l="1"/>
  <c r="B25" i="1" l="1"/>
  <c r="B27" i="1" s="1"/>
  <c r="B15" i="1" s="1"/>
  <c r="B28" i="1" l="1"/>
</calcChain>
</file>

<file path=xl/sharedStrings.xml><?xml version="1.0" encoding="utf-8"?>
<sst xmlns="http://schemas.openxmlformats.org/spreadsheetml/2006/main" count="33" uniqueCount="32">
  <si>
    <t>Dienstjaren</t>
  </si>
  <si>
    <t>Bruto grondslag pensioenpremie</t>
  </si>
  <si>
    <t>Netto grondslag inhouding pensioenpremie</t>
  </si>
  <si>
    <t>Maandsalaris volgens tabel</t>
  </si>
  <si>
    <t>Hulpberekening pensioen</t>
  </si>
  <si>
    <t>Maandsalaris, met deeltijdfactor</t>
  </si>
  <si>
    <t>Schaal</t>
  </si>
  <si>
    <t>Inhoudingspercentage</t>
  </si>
  <si>
    <t>Inhouding</t>
  </si>
  <si>
    <t>per maand</t>
  </si>
  <si>
    <t>met deeltijdfactor</t>
  </si>
  <si>
    <t>Invullen:</t>
  </si>
  <si>
    <t>Vakantietoeslag 8%</t>
  </si>
  <si>
    <t>Maandelijks werknemersaandeel pensioenpremie</t>
  </si>
  <si>
    <t>af: Franchise</t>
  </si>
  <si>
    <t>Vul de gele velden in. 
Met deze gegevens worden automatisch de andere bedragen berekend.</t>
  </si>
  <si>
    <t>Omschrijving</t>
  </si>
  <si>
    <t>Keuzemogelijkheid</t>
  </si>
  <si>
    <t>Contracturen</t>
  </si>
  <si>
    <t>Deeltijdfactor in procenten (38 u = 100%)</t>
  </si>
  <si>
    <t>Overzicht salaris</t>
  </si>
  <si>
    <t>0-9, kies uit menu</t>
  </si>
  <si>
    <t>1, 2 of 3, kies uit menu</t>
  </si>
  <si>
    <t>OP-premie</t>
  </si>
  <si>
    <t>AP-premie</t>
  </si>
  <si>
    <t>* Na vijf dienstjaren is er geen groei meer in de tredes van schaal 1.</t>
  </si>
  <si>
    <t>Rekenmodel kosters 2022
voor maandsalaris en in te houden pensioenpremie</t>
  </si>
  <si>
    <t>n.v.t.</t>
  </si>
  <si>
    <t>Eindejaarsuitkering 3,75 %</t>
  </si>
  <si>
    <t>Provisieregeling</t>
  </si>
  <si>
    <r>
      <t xml:space="preserve">Grondslag jaarsalaris fulltime </t>
    </r>
    <r>
      <rPr>
        <sz val="8"/>
        <rFont val="Century Gothic"/>
        <family val="2"/>
      </rPr>
      <t>(bij AP-premie incl. deeltijdfactor)</t>
    </r>
  </si>
  <si>
    <t>Brutoprovisiebedrag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</si>
</sst>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Courier New"/>
    </font>
    <font>
      <sz val="10"/>
      <name val="Courier New"/>
      <family val="3"/>
    </font>
    <font>
      <sz val="10"/>
      <name val="Courier New"/>
      <family val="3"/>
    </font>
    <font>
      <b/>
      <sz val="9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1"/>
      <color theme="0"/>
      <name val="Century Gothic"/>
      <family val="2"/>
    </font>
    <font>
      <sz val="8"/>
      <name val="Century Gothic"/>
      <family val="2"/>
    </font>
    <font>
      <sz val="10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4" fontId="2" fillId="0" borderId="0" xfId="0" applyNumberFormat="1" applyFont="1"/>
    <xf numFmtId="1" fontId="1" fillId="0" borderId="0" xfId="1" applyNumberFormat="1"/>
    <xf numFmtId="4" fontId="4" fillId="0" borderId="0" xfId="0" applyNumberFormat="1" applyFont="1"/>
    <xf numFmtId="4" fontId="4" fillId="0" borderId="9" xfId="0" applyNumberFormat="1" applyFont="1" applyBorder="1"/>
    <xf numFmtId="4" fontId="4" fillId="0" borderId="1" xfId="0" applyNumberFormat="1" applyFont="1" applyBorder="1"/>
    <xf numFmtId="0" fontId="5" fillId="0" borderId="11" xfId="1" applyFont="1" applyBorder="1" applyAlignment="1">
      <alignment horizontal="center"/>
    </xf>
    <xf numFmtId="3" fontId="5" fillId="2" borderId="11" xfId="1" applyNumberFormat="1" applyFont="1" applyFill="1" applyBorder="1" applyAlignment="1">
      <alignment horizontal="center"/>
    </xf>
    <xf numFmtId="3" fontId="5" fillId="0" borderId="11" xfId="1" applyNumberFormat="1" applyFont="1" applyBorder="1" applyAlignment="1">
      <alignment horizontal="center"/>
    </xf>
    <xf numFmtId="4" fontId="4" fillId="4" borderId="0" xfId="0" applyNumberFormat="1" applyFont="1" applyFill="1" applyBorder="1"/>
    <xf numFmtId="4" fontId="3" fillId="4" borderId="0" xfId="0" applyNumberFormat="1" applyFont="1" applyFill="1" applyBorder="1"/>
    <xf numFmtId="4" fontId="4" fillId="6" borderId="0" xfId="0" applyNumberFormat="1" applyFont="1" applyFill="1"/>
    <xf numFmtId="4" fontId="4" fillId="6" borderId="0" xfId="0" quotePrefix="1" applyNumberFormat="1" applyFont="1" applyFill="1"/>
    <xf numFmtId="4" fontId="4" fillId="6" borderId="7" xfId="0" quotePrefix="1" applyNumberFormat="1" applyFont="1" applyFill="1" applyBorder="1"/>
    <xf numFmtId="4" fontId="4" fillId="4" borderId="5" xfId="0" applyNumberFormat="1" applyFont="1" applyFill="1" applyBorder="1"/>
    <xf numFmtId="4" fontId="4" fillId="4" borderId="2" xfId="0" applyNumberFormat="1" applyFont="1" applyFill="1" applyBorder="1"/>
    <xf numFmtId="4" fontId="4" fillId="4" borderId="6" xfId="0" applyNumberFormat="1" applyFont="1" applyFill="1" applyBorder="1"/>
    <xf numFmtId="4" fontId="4" fillId="6" borderId="7" xfId="0" applyNumberFormat="1" applyFont="1" applyFill="1" applyBorder="1"/>
    <xf numFmtId="4" fontId="4" fillId="6" borderId="0" xfId="0" applyNumberFormat="1" applyFont="1" applyFill="1" applyBorder="1"/>
    <xf numFmtId="4" fontId="4" fillId="6" borderId="8" xfId="0" applyNumberFormat="1" applyFont="1" applyFill="1" applyBorder="1"/>
    <xf numFmtId="4" fontId="4" fillId="4" borderId="7" xfId="0" applyNumberFormat="1" applyFont="1" applyFill="1" applyBorder="1"/>
    <xf numFmtId="4" fontId="4" fillId="4" borderId="8" xfId="0" applyNumberFormat="1" applyFont="1" applyFill="1" applyBorder="1"/>
    <xf numFmtId="4" fontId="2" fillId="0" borderId="0" xfId="0" applyNumberFormat="1" applyFont="1" applyBorder="1"/>
    <xf numFmtId="4" fontId="4" fillId="4" borderId="9" xfId="0" applyNumberFormat="1" applyFont="1" applyFill="1" applyBorder="1"/>
    <xf numFmtId="4" fontId="4" fillId="4" borderId="10" xfId="0" applyNumberFormat="1" applyFont="1" applyFill="1" applyBorder="1"/>
    <xf numFmtId="4" fontId="3" fillId="6" borderId="5" xfId="0" applyNumberFormat="1" applyFont="1" applyFill="1" applyBorder="1"/>
    <xf numFmtId="4" fontId="4" fillId="6" borderId="1" xfId="0" applyNumberFormat="1" applyFont="1" applyFill="1" applyBorder="1"/>
    <xf numFmtId="4" fontId="4" fillId="6" borderId="10" xfId="0" applyNumberFormat="1" applyFont="1" applyFill="1" applyBorder="1"/>
    <xf numFmtId="4" fontId="4" fillId="6" borderId="7" xfId="0" applyNumberFormat="1" applyFont="1" applyFill="1" applyBorder="1" applyAlignment="1">
      <alignment horizontal="right"/>
    </xf>
    <xf numFmtId="4" fontId="4" fillId="6" borderId="9" xfId="0" applyNumberFormat="1" applyFont="1" applyFill="1" applyBorder="1" applyAlignment="1">
      <alignment horizontal="right"/>
    </xf>
    <xf numFmtId="10" fontId="4" fillId="6" borderId="8" xfId="0" applyNumberFormat="1" applyFont="1" applyFill="1" applyBorder="1"/>
    <xf numFmtId="3" fontId="3" fillId="5" borderId="4" xfId="0" applyNumberFormat="1" applyFont="1" applyFill="1" applyBorder="1" applyAlignment="1" applyProtection="1">
      <alignment horizontal="right"/>
      <protection locked="0"/>
    </xf>
    <xf numFmtId="1" fontId="4" fillId="5" borderId="3" xfId="0" applyNumberFormat="1" applyFont="1" applyFill="1" applyBorder="1" applyAlignment="1" applyProtection="1">
      <alignment horizontal="right"/>
      <protection locked="0"/>
    </xf>
    <xf numFmtId="10" fontId="4" fillId="6" borderId="0" xfId="0" applyNumberFormat="1" applyFont="1" applyFill="1" applyBorder="1"/>
    <xf numFmtId="4" fontId="1" fillId="0" borderId="0" xfId="0" applyNumberFormat="1" applyFont="1"/>
    <xf numFmtId="4" fontId="3" fillId="6" borderId="2" xfId="0" applyNumberFormat="1" applyFont="1" applyFill="1" applyBorder="1" applyAlignment="1">
      <alignment horizontal="right"/>
    </xf>
    <xf numFmtId="4" fontId="3" fillId="6" borderId="6" xfId="0" applyNumberFormat="1" applyFont="1" applyFill="1" applyBorder="1" applyAlignment="1">
      <alignment horizontal="right"/>
    </xf>
    <xf numFmtId="4" fontId="3" fillId="4" borderId="1" xfId="0" applyNumberFormat="1" applyFont="1" applyFill="1" applyBorder="1"/>
    <xf numFmtId="3" fontId="8" fillId="2" borderId="11" xfId="1" applyNumberFormat="1" applyFont="1" applyFill="1" applyBorder="1" applyAlignment="1">
      <alignment horizontal="center"/>
    </xf>
    <xf numFmtId="2" fontId="4" fillId="5" borderId="7" xfId="0" applyNumberFormat="1" applyFont="1" applyFill="1" applyBorder="1" applyProtection="1">
      <protection locked="0"/>
    </xf>
    <xf numFmtId="10" fontId="4" fillId="6" borderId="2" xfId="0" applyNumberFormat="1" applyFont="1" applyFill="1" applyBorder="1"/>
    <xf numFmtId="4" fontId="4" fillId="6" borderId="8" xfId="0" applyNumberFormat="1" applyFont="1" applyFill="1" applyBorder="1" applyAlignment="1">
      <alignment horizontal="right"/>
    </xf>
    <xf numFmtId="4" fontId="4" fillId="6" borderId="0" xfId="0" quotePrefix="1" applyNumberFormat="1" applyFont="1" applyFill="1" applyBorder="1"/>
    <xf numFmtId="2" fontId="4" fillId="5" borderId="12" xfId="0" applyNumberFormat="1" applyFont="1" applyFill="1" applyBorder="1" applyProtection="1">
      <protection locked="0"/>
    </xf>
    <xf numFmtId="4" fontId="6" fillId="3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left" wrapText="1" indent="6"/>
    </xf>
    <xf numFmtId="4" fontId="4" fillId="0" borderId="0" xfId="0" applyNumberFormat="1" applyFont="1" applyAlignment="1">
      <alignment horizontal="left" indent="6"/>
    </xf>
    <xf numFmtId="4" fontId="6" fillId="3" borderId="1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</xdr:colOff>
      <xdr:row>0</xdr:row>
      <xdr:rowOff>61232</xdr:rowOff>
    </xdr:from>
    <xdr:to>
      <xdr:col>0</xdr:col>
      <xdr:colOff>1125530</xdr:colOff>
      <xdr:row>0</xdr:row>
      <xdr:rowOff>571148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BC60B4-A30A-4CEA-8125-187E596B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4" y="61232"/>
          <a:ext cx="1065931" cy="50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33"/>
  <sheetViews>
    <sheetView showGridLines="0" tabSelected="1" zoomScaleNormal="100" workbookViewId="0">
      <selection activeCell="B6" sqref="B6"/>
    </sheetView>
  </sheetViews>
  <sheetFormatPr defaultColWidth="12.75" defaultRowHeight="13.5" x14ac:dyDescent="0.25"/>
  <cols>
    <col min="1" max="1" width="50.375" style="2" customWidth="1"/>
    <col min="2" max="2" width="13.625" style="2" customWidth="1"/>
    <col min="3" max="3" width="16.75" style="2" customWidth="1"/>
    <col min="4" max="16384" width="12.75" style="2"/>
  </cols>
  <sheetData>
    <row r="1" spans="1:4" ht="49.5" customHeight="1" x14ac:dyDescent="0.3">
      <c r="A1" s="46" t="s">
        <v>15</v>
      </c>
      <c r="B1" s="47"/>
      <c r="C1" s="47"/>
    </row>
    <row r="2" spans="1:4" ht="29.25" customHeight="1" x14ac:dyDescent="0.25">
      <c r="A2" s="45" t="s">
        <v>26</v>
      </c>
      <c r="B2" s="45"/>
      <c r="C2" s="45"/>
    </row>
    <row r="3" spans="1:4" x14ac:dyDescent="0.25">
      <c r="A3" s="11" t="s">
        <v>16</v>
      </c>
      <c r="B3" s="11" t="s">
        <v>11</v>
      </c>
      <c r="C3" s="11" t="s">
        <v>17</v>
      </c>
    </row>
    <row r="4" spans="1:4" ht="14.25" x14ac:dyDescent="0.3">
      <c r="A4" s="12" t="s">
        <v>6</v>
      </c>
      <c r="B4" s="32">
        <v>1</v>
      </c>
      <c r="C4" s="12" t="s">
        <v>22</v>
      </c>
    </row>
    <row r="5" spans="1:4" ht="14.25" x14ac:dyDescent="0.3">
      <c r="A5" s="12" t="s">
        <v>0</v>
      </c>
      <c r="B5" s="33">
        <v>3</v>
      </c>
      <c r="C5" s="13" t="s">
        <v>21</v>
      </c>
    </row>
    <row r="6" spans="1:4" ht="14.25" x14ac:dyDescent="0.3">
      <c r="A6" s="12" t="s">
        <v>18</v>
      </c>
      <c r="B6" s="40">
        <v>30</v>
      </c>
      <c r="C6" s="14"/>
    </row>
    <row r="7" spans="1:4" ht="14.25" x14ac:dyDescent="0.3">
      <c r="A7" s="12" t="s">
        <v>31</v>
      </c>
      <c r="B7" s="44">
        <v>100</v>
      </c>
      <c r="C7" s="43"/>
    </row>
    <row r="8" spans="1:4" ht="14.25" x14ac:dyDescent="0.3">
      <c r="A8" s="12" t="s">
        <v>19</v>
      </c>
      <c r="B8" s="41">
        <f>B6/38</f>
        <v>0.78949999999999998</v>
      </c>
      <c r="C8" s="12"/>
    </row>
    <row r="9" spans="1:4" ht="14.25" x14ac:dyDescent="0.3">
      <c r="A9" s="4"/>
      <c r="B9" s="4"/>
      <c r="C9" s="4"/>
    </row>
    <row r="10" spans="1:4" ht="15" x14ac:dyDescent="0.25">
      <c r="A10" s="48" t="s">
        <v>20</v>
      </c>
      <c r="B10" s="48"/>
      <c r="C10" s="48"/>
    </row>
    <row r="11" spans="1:4" ht="13.5" customHeight="1" x14ac:dyDescent="0.3">
      <c r="A11" s="15" t="s">
        <v>3</v>
      </c>
      <c r="B11" s="16">
        <f ca="1">OFFSET('Salaristabel 2022'!A2,B5,B4)</f>
        <v>2074</v>
      </c>
      <c r="C11" s="17"/>
    </row>
    <row r="12" spans="1:4" ht="13.5" customHeight="1" x14ac:dyDescent="0.3">
      <c r="A12" s="18"/>
      <c r="B12" s="19"/>
      <c r="C12" s="20"/>
    </row>
    <row r="13" spans="1:4" ht="13.5" customHeight="1" x14ac:dyDescent="0.3">
      <c r="A13" s="21" t="s">
        <v>5</v>
      </c>
      <c r="B13" s="10">
        <f ca="1">B11*B8</f>
        <v>1637.42</v>
      </c>
      <c r="C13" s="22"/>
    </row>
    <row r="14" spans="1:4" ht="13.5" customHeight="1" x14ac:dyDescent="0.3">
      <c r="A14" s="18"/>
      <c r="B14" s="19"/>
      <c r="C14" s="20"/>
    </row>
    <row r="15" spans="1:4" ht="13.5" customHeight="1" x14ac:dyDescent="0.3">
      <c r="A15" s="24" t="s">
        <v>13</v>
      </c>
      <c r="B15" s="38">
        <f ca="1">(B27/12) + (C27/12)</f>
        <v>133.80000000000001</v>
      </c>
      <c r="C15" s="25"/>
    </row>
    <row r="16" spans="1:4" ht="13.5" customHeight="1" x14ac:dyDescent="0.3">
      <c r="A16" s="5"/>
      <c r="B16" s="6"/>
      <c r="C16" s="6"/>
      <c r="D16" s="23"/>
    </row>
    <row r="17" spans="1:4" ht="13.5" customHeight="1" x14ac:dyDescent="0.25">
      <c r="A17" s="26" t="s">
        <v>4</v>
      </c>
      <c r="B17" s="36" t="s">
        <v>23</v>
      </c>
      <c r="C17" s="37" t="s">
        <v>24</v>
      </c>
    </row>
    <row r="18" spans="1:4" ht="13.5" customHeight="1" x14ac:dyDescent="0.3">
      <c r="A18" s="18" t="s">
        <v>30</v>
      </c>
      <c r="B18" s="19">
        <f ca="1">12*B11</f>
        <v>24888</v>
      </c>
      <c r="C18" s="20">
        <f ca="1">B8*12*B11</f>
        <v>19649.080000000002</v>
      </c>
    </row>
    <row r="19" spans="1:4" ht="13.5" customHeight="1" x14ac:dyDescent="0.3">
      <c r="A19" s="18" t="s">
        <v>12</v>
      </c>
      <c r="B19" s="19">
        <f ca="1">B18*8%</f>
        <v>1991.04</v>
      </c>
      <c r="C19" s="20">
        <f ca="1">C18*8%</f>
        <v>1571.93</v>
      </c>
    </row>
    <row r="20" spans="1:4" ht="13.5" customHeight="1" x14ac:dyDescent="0.3">
      <c r="A20" s="18" t="s">
        <v>28</v>
      </c>
      <c r="B20" s="19">
        <f ca="1">B18*1.08*0.0375</f>
        <v>1007.96</v>
      </c>
      <c r="C20" s="20">
        <f ca="1">C18*1.08*0.0375</f>
        <v>795.79</v>
      </c>
    </row>
    <row r="21" spans="1:4" ht="13.5" customHeight="1" x14ac:dyDescent="0.3">
      <c r="A21" s="18" t="s">
        <v>29</v>
      </c>
      <c r="B21" s="27">
        <f>12*B7</f>
        <v>1200</v>
      </c>
      <c r="C21" s="28">
        <f>12*B7</f>
        <v>1200</v>
      </c>
    </row>
    <row r="22" spans="1:4" ht="13.5" customHeight="1" x14ac:dyDescent="0.3">
      <c r="A22" s="18" t="s">
        <v>1</v>
      </c>
      <c r="B22" s="19">
        <f ca="1">SUM(B18:B21)</f>
        <v>29087</v>
      </c>
      <c r="C22" s="20">
        <f ca="1">SUM(C18:C21)</f>
        <v>23216.799999999999</v>
      </c>
    </row>
    <row r="23" spans="1:4" ht="13.5" customHeight="1" x14ac:dyDescent="0.3">
      <c r="A23" s="29" t="s">
        <v>14</v>
      </c>
      <c r="B23" s="27">
        <v>-13343</v>
      </c>
      <c r="C23" s="28">
        <v>-22356</v>
      </c>
      <c r="D23" s="35"/>
    </row>
    <row r="24" spans="1:4" ht="13.5" customHeight="1" x14ac:dyDescent="0.3">
      <c r="A24" s="18" t="s">
        <v>2</v>
      </c>
      <c r="B24" s="19">
        <f ca="1">SUM(B22:B23)</f>
        <v>15744</v>
      </c>
      <c r="C24" s="20">
        <f ca="1">SUM(C22:C23)</f>
        <v>860.8</v>
      </c>
    </row>
    <row r="25" spans="1:4" ht="13.5" customHeight="1" x14ac:dyDescent="0.3">
      <c r="A25" s="29" t="s">
        <v>10</v>
      </c>
      <c r="B25" s="19">
        <f ca="1">B24*B8</f>
        <v>12429.89</v>
      </c>
      <c r="C25" s="42" t="s">
        <v>27</v>
      </c>
    </row>
    <row r="26" spans="1:4" ht="13.5" customHeight="1" x14ac:dyDescent="0.3">
      <c r="A26" s="18" t="s">
        <v>7</v>
      </c>
      <c r="B26" s="34">
        <v>0.129</v>
      </c>
      <c r="C26" s="31">
        <v>2.5000000000000001E-3</v>
      </c>
    </row>
    <row r="27" spans="1:4" ht="13.5" customHeight="1" x14ac:dyDescent="0.3">
      <c r="A27" s="18" t="s">
        <v>8</v>
      </c>
      <c r="B27" s="19">
        <f ca="1">B25*B26</f>
        <v>1603.46</v>
      </c>
      <c r="C27" s="20">
        <f ca="1">IF(C24&lt;0,0,C24*C26)</f>
        <v>2.15</v>
      </c>
    </row>
    <row r="28" spans="1:4" ht="13.5" customHeight="1" x14ac:dyDescent="0.3">
      <c r="A28" s="30" t="s">
        <v>9</v>
      </c>
      <c r="B28" s="27">
        <f ca="1">B27/12</f>
        <v>133.62</v>
      </c>
      <c r="C28" s="28">
        <f ca="1">C27/12</f>
        <v>0.18</v>
      </c>
    </row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</sheetData>
  <sheetProtection sheet="1" objects="1" scenarios="1"/>
  <mergeCells count="3">
    <mergeCell ref="A2:C2"/>
    <mergeCell ref="A1:C1"/>
    <mergeCell ref="A10:C10"/>
  </mergeCells>
  <phoneticPr fontId="0" type="noConversion"/>
  <pageMargins left="0.74" right="0.36" top="1" bottom="1" header="0.5" footer="0.5"/>
  <pageSetup paperSize="9" orientation="portrait" horizontalDpi="4294967293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34B0B7-B753-4E96-ABBC-3D5327CEC089}">
          <x14:formula1>
            <xm:f>'Salaristabel 2022'!$B$1:$D$1</xm:f>
          </x14:formula1>
          <xm:sqref>B4</xm:sqref>
        </x14:dataValidation>
        <x14:dataValidation type="list" showInputMessage="1" showErrorMessage="1" xr:uid="{00000000-0002-0000-0000-000000000000}">
          <x14:formula1>
            <xm:f>'Salaristabel 2022'!$A$2:$A$11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3"/>
  <sheetViews>
    <sheetView zoomScaleNormal="100" workbookViewId="0">
      <selection activeCell="A14" sqref="A14"/>
    </sheetView>
  </sheetViews>
  <sheetFormatPr defaultColWidth="12.625" defaultRowHeight="13.5" x14ac:dyDescent="0.25"/>
  <cols>
    <col min="1" max="1" width="16.375" style="1" customWidth="1"/>
    <col min="2" max="2" width="16.625" style="1" customWidth="1"/>
    <col min="3" max="16384" width="12.625" style="1"/>
  </cols>
  <sheetData>
    <row r="1" spans="1:5" x14ac:dyDescent="0.25">
      <c r="A1" s="7" t="s">
        <v>0</v>
      </c>
      <c r="B1" s="7">
        <v>1</v>
      </c>
      <c r="C1" s="7">
        <v>2</v>
      </c>
      <c r="D1" s="7">
        <v>3</v>
      </c>
    </row>
    <row r="2" spans="1:5" x14ac:dyDescent="0.25">
      <c r="A2" s="7">
        <v>0</v>
      </c>
      <c r="B2" s="8">
        <v>1878</v>
      </c>
      <c r="C2" s="9">
        <v>1947</v>
      </c>
      <c r="D2" s="9">
        <v>2274</v>
      </c>
      <c r="E2" s="3"/>
    </row>
    <row r="3" spans="1:5" x14ac:dyDescent="0.25">
      <c r="A3" s="7">
        <v>1</v>
      </c>
      <c r="B3" s="8">
        <v>1947</v>
      </c>
      <c r="C3" s="9">
        <v>2010</v>
      </c>
      <c r="D3" s="9">
        <v>2396</v>
      </c>
      <c r="E3" s="3"/>
    </row>
    <row r="4" spans="1:5" x14ac:dyDescent="0.25">
      <c r="A4" s="7">
        <v>2</v>
      </c>
      <c r="B4" s="8">
        <v>2010</v>
      </c>
      <c r="C4" s="9">
        <v>2074</v>
      </c>
      <c r="D4" s="9">
        <v>2476</v>
      </c>
      <c r="E4" s="3"/>
    </row>
    <row r="5" spans="1:5" x14ac:dyDescent="0.25">
      <c r="A5" s="7">
        <v>3</v>
      </c>
      <c r="B5" s="8">
        <v>2074</v>
      </c>
      <c r="C5" s="9">
        <v>2170</v>
      </c>
      <c r="D5" s="9">
        <v>2579</v>
      </c>
      <c r="E5" s="3"/>
    </row>
    <row r="6" spans="1:5" x14ac:dyDescent="0.25">
      <c r="A6" s="7">
        <v>4</v>
      </c>
      <c r="B6" s="8">
        <v>2170</v>
      </c>
      <c r="C6" s="9">
        <v>2274</v>
      </c>
      <c r="D6" s="9">
        <v>2677</v>
      </c>
      <c r="E6" s="3"/>
    </row>
    <row r="7" spans="1:5" x14ac:dyDescent="0.25">
      <c r="A7" s="7">
        <v>5</v>
      </c>
      <c r="B7" s="8">
        <v>2274</v>
      </c>
      <c r="C7" s="9">
        <v>2396</v>
      </c>
      <c r="D7" s="9">
        <v>2755</v>
      </c>
      <c r="E7" s="3"/>
    </row>
    <row r="8" spans="1:5" x14ac:dyDescent="0.25">
      <c r="A8" s="7">
        <v>6</v>
      </c>
      <c r="B8" s="39">
        <v>2274</v>
      </c>
      <c r="C8" s="9">
        <v>2476</v>
      </c>
      <c r="D8" s="9">
        <v>2804</v>
      </c>
      <c r="E8" s="3"/>
    </row>
    <row r="9" spans="1:5" x14ac:dyDescent="0.25">
      <c r="A9" s="7">
        <v>7</v>
      </c>
      <c r="B9" s="39">
        <v>2274</v>
      </c>
      <c r="C9" s="9">
        <v>2579</v>
      </c>
      <c r="D9" s="9">
        <v>2883</v>
      </c>
      <c r="E9" s="3"/>
    </row>
    <row r="10" spans="1:5" x14ac:dyDescent="0.25">
      <c r="A10" s="7">
        <v>8</v>
      </c>
      <c r="B10" s="39">
        <v>2274</v>
      </c>
      <c r="C10" s="9">
        <v>2677</v>
      </c>
      <c r="D10" s="9">
        <v>2964</v>
      </c>
      <c r="E10" s="3"/>
    </row>
    <row r="11" spans="1:5" x14ac:dyDescent="0.25">
      <c r="A11" s="7">
        <v>9</v>
      </c>
      <c r="B11" s="39">
        <v>2274</v>
      </c>
      <c r="C11" s="9">
        <v>2755</v>
      </c>
      <c r="D11" s="9">
        <v>3024</v>
      </c>
      <c r="E11" s="3"/>
    </row>
    <row r="13" spans="1:5" x14ac:dyDescent="0.25">
      <c r="B13" s="1" t="s">
        <v>25</v>
      </c>
    </row>
  </sheetData>
  <sheetProtection sheet="1" objects="1" scenarios="1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1" ma:contentTypeDescription="Create a new document." ma:contentTypeScope="" ma:versionID="1ad51cd3791c9484f52a316aa8d59e46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f08214de7c5f86dc48d9339c4cc20d01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85B465-4C89-422B-8A0A-884020783C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80935E-B917-4899-89CB-64F8FC6F2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DB82A-AF0C-40BB-874D-AFFEE76A18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bdf8f3cc-2e16-402e-aa70-8325446701b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Rekenmodel</vt:lpstr>
      <vt:lpstr>Salaristabel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Rees</dc:creator>
  <cp:lastModifiedBy>Mariët Apperloo</cp:lastModifiedBy>
  <cp:lastPrinted>2012-10-22T20:39:33Z</cp:lastPrinted>
  <dcterms:created xsi:type="dcterms:W3CDTF">2003-11-21T19:44:55Z</dcterms:created>
  <dcterms:modified xsi:type="dcterms:W3CDTF">2022-02-08T09:59:34Z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0x010100D66E91BE9719214CBE985C35E58EB2FD</vt:lpwstr>
  </property>
</Properties>
</file>