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erkelijk werkers/Arbeidsvoorwaarden/2025/"/>
    </mc:Choice>
  </mc:AlternateContent>
  <xr:revisionPtr revIDLastSave="147" documentId="8_{5EF5C973-1075-47B9-8911-15D0F640E856}" xr6:coauthVersionLast="47" xr6:coauthVersionMax="47" xr10:uidLastSave="{0ADC8B6A-9ED8-41FE-9679-C1681487BB5D}"/>
  <workbookProtection workbookAlgorithmName="SHA-512" workbookHashValue="EUDkfzJT01ixjOR8lkoXWxOvUo9OJ71jEq4/6hRFju30MmYzH+m3D9vUBDtU2v7F3o7mBUGxsnEA4czlSddznw==" workbookSaltValue="pznjMwrsYvrw109XlHQdgg==" workbookSpinCount="100000" lockStructure="1"/>
  <bookViews>
    <workbookView xWindow="-28920" yWindow="-2130" windowWidth="29040" windowHeight="15720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23" i="1" s="1"/>
  <c r="B24" i="1" s="1"/>
  <c r="B25" i="1" s="1"/>
  <c r="B26" i="1" s="1"/>
  <c r="B27" i="1" s="1"/>
  <c r="B30" i="1" s="1"/>
  <c r="B31" i="1" s="1"/>
  <c r="B32" i="1" s="1"/>
  <c r="B33" i="1" s="1"/>
  <c r="B34" i="1" s="1"/>
  <c r="B35" i="1" s="1"/>
  <c r="B36" i="1" s="1"/>
  <c r="B39" i="1" s="1"/>
  <c r="B40" i="1" s="1"/>
  <c r="B41" i="1" s="1"/>
  <c r="B42" i="1" s="1"/>
  <c r="B43" i="1" s="1"/>
  <c r="B44" i="1" s="1"/>
  <c r="B45" i="1" s="1"/>
  <c r="P55" i="4" l="1"/>
  <c r="F55" i="4"/>
  <c r="F46" i="4"/>
  <c r="P28" i="4"/>
  <c r="F28" i="4"/>
  <c r="Z64" i="5"/>
  <c r="P64" i="5"/>
  <c r="F64" i="5"/>
  <c r="F55" i="5"/>
  <c r="P55" i="5"/>
  <c r="Z55" i="5"/>
  <c r="Z46" i="5"/>
  <c r="P46" i="5"/>
  <c r="F46" i="5"/>
  <c r="F37" i="5"/>
  <c r="P37" i="5"/>
  <c r="Z37" i="5"/>
  <c r="Z28" i="5"/>
  <c r="P28" i="5"/>
  <c r="F28" i="5"/>
  <c r="F64" i="6"/>
  <c r="P64" i="6"/>
  <c r="Z64" i="6"/>
  <c r="Z55" i="6"/>
  <c r="P55" i="6"/>
  <c r="F55" i="6"/>
  <c r="P46" i="6"/>
  <c r="F46" i="6"/>
  <c r="Z46" i="6"/>
  <c r="Z37" i="6"/>
  <c r="P37" i="6"/>
  <c r="F37" i="6"/>
  <c r="A20" i="1"/>
  <c r="H14" i="5" l="1"/>
  <c r="A2" i="4" l="1"/>
  <c r="A2" i="5" s="1"/>
  <c r="A2" i="6" s="1"/>
  <c r="E9" i="6"/>
  <c r="E9" i="1"/>
  <c r="E14" i="1" s="1"/>
  <c r="E10" i="1" l="1"/>
  <c r="E13" i="1" s="1"/>
  <c r="H13" i="4"/>
  <c r="H13" i="5" s="1"/>
  <c r="H13" i="6" s="1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E5" i="6" l="1"/>
  <c r="E4" i="6"/>
  <c r="E5" i="5"/>
  <c r="E4" i="5"/>
  <c r="E5" i="4"/>
  <c r="E4" i="4"/>
  <c r="C2" i="4"/>
  <c r="C2" i="6"/>
  <c r="C2" i="5"/>
  <c r="E14" i="6"/>
  <c r="E12" i="6"/>
  <c r="E10" i="6"/>
  <c r="E14" i="5"/>
  <c r="E12" i="5"/>
  <c r="E10" i="5"/>
  <c r="E9" i="5"/>
  <c r="E14" i="4"/>
  <c r="E12" i="4"/>
  <c r="E10" i="4"/>
  <c r="E9" i="4"/>
  <c r="Z28" i="6"/>
  <c r="P28" i="6"/>
  <c r="F28" i="6"/>
  <c r="Z64" i="4"/>
  <c r="P64" i="4"/>
  <c r="F64" i="4"/>
  <c r="Z55" i="4"/>
  <c r="Z46" i="4"/>
  <c r="P46" i="4"/>
  <c r="Z37" i="4"/>
  <c r="P37" i="4"/>
  <c r="F37" i="4"/>
  <c r="Z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F28" i="1"/>
  <c r="M11" i="1"/>
  <c r="M11" i="4" s="1"/>
  <c r="M11" i="5" s="1"/>
  <c r="M10" i="1"/>
  <c r="M10" i="4" s="1"/>
  <c r="M9" i="1"/>
  <c r="M9" i="4" s="1"/>
  <c r="M9" i="5" s="1"/>
  <c r="M9" i="6" s="1"/>
  <c r="A29" i="1" l="1"/>
  <c r="M14" i="1"/>
  <c r="M10" i="5"/>
  <c r="M10" i="6" s="1"/>
  <c r="E13" i="4"/>
  <c r="M14" i="4" s="1"/>
  <c r="E13" i="6"/>
  <c r="E13" i="5"/>
  <c r="M14" i="5" s="1"/>
  <c r="M8" i="1"/>
  <c r="M8" i="4" s="1"/>
  <c r="M8" i="5" s="1"/>
  <c r="M8" i="6" s="1"/>
  <c r="M11" i="6"/>
  <c r="M13" i="4" l="1"/>
  <c r="M13" i="5"/>
  <c r="M13" i="1"/>
  <c r="M14" i="6"/>
  <c r="M13" i="6" s="1"/>
  <c r="B48" i="1" l="1"/>
  <c r="A38" i="1"/>
  <c r="B49" i="1" l="1"/>
  <c r="B50" i="1" s="1"/>
  <c r="B51" i="1" s="1"/>
  <c r="B52" i="1" s="1"/>
  <c r="B53" i="1" s="1"/>
  <c r="B54" i="1" s="1"/>
  <c r="B57" i="1" s="1"/>
  <c r="A47" i="1"/>
  <c r="B58" i="1" l="1"/>
  <c r="B59" i="1" s="1"/>
  <c r="B60" i="1" s="1"/>
  <c r="B61" i="1" s="1"/>
  <c r="B62" i="1" s="1"/>
  <c r="B63" i="1" s="1"/>
  <c r="L21" i="1" s="1"/>
  <c r="L22" i="1" s="1"/>
  <c r="L23" i="1" s="1"/>
  <c r="L24" i="1" s="1"/>
  <c r="L25" i="1" s="1"/>
  <c r="L26" i="1" s="1"/>
  <c r="L27" i="1" s="1"/>
  <c r="A56" i="1"/>
  <c r="L30" i="1" l="1"/>
  <c r="L31" i="1" s="1"/>
  <c r="L32" i="1" s="1"/>
  <c r="L33" i="1" s="1"/>
  <c r="L34" i="1" s="1"/>
  <c r="L35" i="1" s="1"/>
  <c r="L36" i="1" s="1"/>
  <c r="L39" i="1" s="1"/>
  <c r="L40" i="1" s="1"/>
  <c r="L41" i="1" s="1"/>
  <c r="L42" i="1" s="1"/>
  <c r="L43" i="1" s="1"/>
  <c r="L44" i="1" s="1"/>
  <c r="L45" i="1" s="1"/>
  <c r="K20" i="1"/>
  <c r="K29" i="1" l="1"/>
  <c r="L48" i="1" l="1"/>
  <c r="K38" i="1"/>
  <c r="L49" i="1" l="1"/>
  <c r="L50" i="1" s="1"/>
  <c r="L51" i="1" s="1"/>
  <c r="L52" i="1" s="1"/>
  <c r="L53" i="1" s="1"/>
  <c r="L54" i="1" s="1"/>
  <c r="V21" i="1" s="1"/>
  <c r="V22" i="1" s="1"/>
  <c r="V23" i="1" s="1"/>
  <c r="V24" i="1" s="1"/>
  <c r="V25" i="1" s="1"/>
  <c r="V26" i="1" s="1"/>
  <c r="V27" i="1" s="1"/>
  <c r="K47" i="1"/>
  <c r="V30" i="1" l="1"/>
  <c r="V31" i="1" s="1"/>
  <c r="V32" i="1" s="1"/>
  <c r="V33" i="1" s="1"/>
  <c r="V34" i="1" s="1"/>
  <c r="V35" i="1" s="1"/>
  <c r="V36" i="1" s="1"/>
  <c r="V39" i="1" s="1"/>
  <c r="V40" i="1" s="1"/>
  <c r="V41" i="1" s="1"/>
  <c r="V42" i="1" s="1"/>
  <c r="V43" i="1" s="1"/>
  <c r="V44" i="1" s="1"/>
  <c r="V45" i="1" s="1"/>
  <c r="U20" i="1"/>
  <c r="U29" i="1" l="1"/>
  <c r="V48" i="1" l="1"/>
  <c r="U38" i="1"/>
  <c r="V49" i="1" l="1"/>
  <c r="V50" i="1" s="1"/>
  <c r="V51" i="1" s="1"/>
  <c r="V52" i="1" s="1"/>
  <c r="V53" i="1" s="1"/>
  <c r="V54" i="1" s="1"/>
  <c r="B21" i="4" s="1"/>
  <c r="U47" i="1"/>
  <c r="A20" i="4" l="1"/>
  <c r="B22" i="4"/>
  <c r="B23" i="4" s="1"/>
  <c r="B24" i="4" s="1"/>
  <c r="B25" i="4" s="1"/>
  <c r="B26" i="4" s="1"/>
  <c r="B27" i="4" s="1"/>
  <c r="B30" i="4" s="1"/>
  <c r="B31" i="4" l="1"/>
  <c r="B32" i="4" s="1"/>
  <c r="B33" i="4" s="1"/>
  <c r="B34" i="4" s="1"/>
  <c r="B35" i="4" s="1"/>
  <c r="B36" i="4" s="1"/>
  <c r="B39" i="4" s="1"/>
  <c r="A29" i="4"/>
  <c r="B40" i="4" l="1"/>
  <c r="B41" i="4" s="1"/>
  <c r="B42" i="4" s="1"/>
  <c r="B43" i="4" s="1"/>
  <c r="B44" i="4" s="1"/>
  <c r="B45" i="4" s="1"/>
  <c r="B48" i="4" s="1"/>
  <c r="A38" i="4"/>
  <c r="B49" i="4" l="1"/>
  <c r="B50" i="4" s="1"/>
  <c r="B51" i="4" s="1"/>
  <c r="B52" i="4" s="1"/>
  <c r="B53" i="4" s="1"/>
  <c r="B54" i="4" s="1"/>
  <c r="B57" i="4" s="1"/>
  <c r="A47" i="4"/>
  <c r="B58" i="4" l="1"/>
  <c r="B59" i="4" s="1"/>
  <c r="B60" i="4" s="1"/>
  <c r="B61" i="4" s="1"/>
  <c r="B62" i="4" s="1"/>
  <c r="B63" i="4" s="1"/>
  <c r="L21" i="4" s="1"/>
  <c r="A56" i="4"/>
  <c r="L22" i="4" l="1"/>
  <c r="L23" i="4" s="1"/>
  <c r="L24" i="4" s="1"/>
  <c r="L25" i="4" s="1"/>
  <c r="L26" i="4" s="1"/>
  <c r="L27" i="4" s="1"/>
  <c r="L30" i="4" s="1"/>
  <c r="K20" i="4"/>
  <c r="L31" i="4" l="1"/>
  <c r="L32" i="4" s="1"/>
  <c r="L33" i="4" s="1"/>
  <c r="L34" i="4" s="1"/>
  <c r="L35" i="4" s="1"/>
  <c r="L36" i="4" s="1"/>
  <c r="L39" i="4" s="1"/>
  <c r="K29" i="4"/>
  <c r="L40" i="4" l="1"/>
  <c r="L41" i="4" s="1"/>
  <c r="L42" i="4" s="1"/>
  <c r="L43" i="4" s="1"/>
  <c r="L44" i="4" s="1"/>
  <c r="L45" i="4" s="1"/>
  <c r="L48" i="4" s="1"/>
  <c r="K38" i="4"/>
  <c r="K47" i="4" l="1"/>
  <c r="L49" i="4"/>
  <c r="L50" i="4" s="1"/>
  <c r="L51" i="4" s="1"/>
  <c r="L52" i="4" s="1"/>
  <c r="L53" i="4" s="1"/>
  <c r="L54" i="4" s="1"/>
  <c r="V21" i="4" s="1"/>
  <c r="V22" i="4" l="1"/>
  <c r="V23" i="4" s="1"/>
  <c r="V24" i="4" s="1"/>
  <c r="V25" i="4" s="1"/>
  <c r="V26" i="4" s="1"/>
  <c r="V27" i="4" s="1"/>
  <c r="V30" i="4" s="1"/>
  <c r="U20" i="4"/>
  <c r="V31" i="4" l="1"/>
  <c r="V32" i="4" s="1"/>
  <c r="V33" i="4" s="1"/>
  <c r="V34" i="4" s="1"/>
  <c r="V35" i="4" s="1"/>
  <c r="V36" i="4" s="1"/>
  <c r="V39" i="4" s="1"/>
  <c r="U29" i="4"/>
  <c r="V40" i="4" l="1"/>
  <c r="V41" i="4" s="1"/>
  <c r="V42" i="4" s="1"/>
  <c r="V43" i="4" s="1"/>
  <c r="V44" i="4" s="1"/>
  <c r="V45" i="4" s="1"/>
  <c r="V48" i="4" s="1"/>
  <c r="U38" i="4"/>
  <c r="V49" i="4" l="1"/>
  <c r="V50" i="4" s="1"/>
  <c r="V51" i="4" s="1"/>
  <c r="V52" i="4" s="1"/>
  <c r="V53" i="4" s="1"/>
  <c r="V54" i="4" s="1"/>
  <c r="B21" i="5" s="1"/>
  <c r="U47" i="4"/>
  <c r="A20" i="5" l="1"/>
  <c r="B22" i="5"/>
  <c r="B23" i="5" s="1"/>
  <c r="B24" i="5" s="1"/>
  <c r="B25" i="5" s="1"/>
  <c r="B26" i="5" s="1"/>
  <c r="B27" i="5" s="1"/>
  <c r="B30" i="5" s="1"/>
  <c r="B31" i="5" l="1"/>
  <c r="B32" i="5" s="1"/>
  <c r="B33" i="5" s="1"/>
  <c r="B34" i="5" s="1"/>
  <c r="B35" i="5" s="1"/>
  <c r="B36" i="5" s="1"/>
  <c r="B39" i="5" s="1"/>
  <c r="A29" i="5"/>
  <c r="B40" i="5" l="1"/>
  <c r="B41" i="5" s="1"/>
  <c r="B42" i="5" s="1"/>
  <c r="B43" i="5" s="1"/>
  <c r="B44" i="5" s="1"/>
  <c r="B45" i="5" s="1"/>
  <c r="B48" i="5" s="1"/>
  <c r="A38" i="5"/>
  <c r="B49" i="5" l="1"/>
  <c r="B50" i="5" s="1"/>
  <c r="B51" i="5" s="1"/>
  <c r="B52" i="5" s="1"/>
  <c r="B53" i="5" s="1"/>
  <c r="B54" i="5" s="1"/>
  <c r="B57" i="5" s="1"/>
  <c r="A47" i="5"/>
  <c r="B58" i="5" l="1"/>
  <c r="B59" i="5" s="1"/>
  <c r="B60" i="5" s="1"/>
  <c r="B61" i="5" s="1"/>
  <c r="B62" i="5" s="1"/>
  <c r="B63" i="5" s="1"/>
  <c r="L21" i="5" s="1"/>
  <c r="A56" i="5"/>
  <c r="L22" i="5" l="1"/>
  <c r="L23" i="5" s="1"/>
  <c r="L24" i="5" s="1"/>
  <c r="L25" i="5" s="1"/>
  <c r="L26" i="5" s="1"/>
  <c r="L27" i="5" s="1"/>
  <c r="L30" i="5" s="1"/>
  <c r="K20" i="5"/>
  <c r="L31" i="5" l="1"/>
  <c r="L32" i="5" s="1"/>
  <c r="L33" i="5" s="1"/>
  <c r="L34" i="5" s="1"/>
  <c r="L35" i="5" s="1"/>
  <c r="L36" i="5" s="1"/>
  <c r="L39" i="5" s="1"/>
  <c r="K29" i="5"/>
  <c r="L40" i="5" l="1"/>
  <c r="L41" i="5" s="1"/>
  <c r="L42" i="5" s="1"/>
  <c r="L43" i="5" s="1"/>
  <c r="L44" i="5" s="1"/>
  <c r="L45" i="5" s="1"/>
  <c r="L48" i="5" s="1"/>
  <c r="K38" i="5"/>
  <c r="L49" i="5" l="1"/>
  <c r="L50" i="5" s="1"/>
  <c r="L51" i="5" s="1"/>
  <c r="L52" i="5" s="1"/>
  <c r="L53" i="5" s="1"/>
  <c r="L54" i="5" s="1"/>
  <c r="V21" i="5" s="1"/>
  <c r="K47" i="5"/>
  <c r="U20" i="5" l="1"/>
  <c r="V22" i="5"/>
  <c r="V23" i="5" s="1"/>
  <c r="V24" i="5" s="1"/>
  <c r="V25" i="5" s="1"/>
  <c r="V26" i="5" s="1"/>
  <c r="V27" i="5" s="1"/>
  <c r="V30" i="5" s="1"/>
  <c r="V31" i="5" l="1"/>
  <c r="V32" i="5" s="1"/>
  <c r="V33" i="5" s="1"/>
  <c r="V34" i="5" s="1"/>
  <c r="V35" i="5" s="1"/>
  <c r="V36" i="5" s="1"/>
  <c r="V39" i="5" s="1"/>
  <c r="U29" i="5"/>
  <c r="V40" i="5" l="1"/>
  <c r="V41" i="5" s="1"/>
  <c r="V42" i="5" s="1"/>
  <c r="V43" i="5" s="1"/>
  <c r="V44" i="5" s="1"/>
  <c r="V45" i="5" s="1"/>
  <c r="V48" i="5" s="1"/>
  <c r="U38" i="5"/>
  <c r="V49" i="5" l="1"/>
  <c r="V50" i="5" s="1"/>
  <c r="V51" i="5" s="1"/>
  <c r="V52" i="5" s="1"/>
  <c r="V53" i="5" s="1"/>
  <c r="V54" i="5" s="1"/>
  <c r="B21" i="6" s="1"/>
  <c r="U47" i="5"/>
  <c r="A20" i="6" l="1"/>
  <c r="B22" i="6"/>
  <c r="B23" i="6" s="1"/>
  <c r="B24" i="6" s="1"/>
  <c r="B25" i="6" s="1"/>
  <c r="B26" i="6" s="1"/>
  <c r="B27" i="6" s="1"/>
  <c r="B30" i="6" s="1"/>
  <c r="A29" i="6" l="1"/>
  <c r="B31" i="6"/>
  <c r="B32" i="6" s="1"/>
  <c r="B33" i="6" s="1"/>
  <c r="B34" i="6" s="1"/>
  <c r="B35" i="6" s="1"/>
  <c r="B36" i="6" s="1"/>
  <c r="B39" i="6" s="1"/>
  <c r="B40" i="6" l="1"/>
  <c r="B41" i="6" s="1"/>
  <c r="B42" i="6" s="1"/>
  <c r="B43" i="6" s="1"/>
  <c r="B44" i="6" s="1"/>
  <c r="B45" i="6" s="1"/>
  <c r="B48" i="6" s="1"/>
  <c r="A38" i="6"/>
  <c r="A47" i="6" l="1"/>
  <c r="B49" i="6"/>
  <c r="B50" i="6" s="1"/>
  <c r="B51" i="6" s="1"/>
  <c r="B52" i="6" s="1"/>
  <c r="B53" i="6" s="1"/>
  <c r="B54" i="6" s="1"/>
  <c r="L21" i="6" s="1"/>
  <c r="L22" i="6" l="1"/>
  <c r="L23" i="6" s="1"/>
  <c r="L24" i="6" s="1"/>
  <c r="L25" i="6" s="1"/>
  <c r="L26" i="6" s="1"/>
  <c r="L27" i="6" s="1"/>
  <c r="L30" i="6" s="1"/>
  <c r="K20" i="6"/>
  <c r="L31" i="6" l="1"/>
  <c r="L32" i="6" s="1"/>
  <c r="L33" i="6" s="1"/>
  <c r="L34" i="6" s="1"/>
  <c r="L35" i="6" s="1"/>
  <c r="L36" i="6" s="1"/>
  <c r="L39" i="6" s="1"/>
  <c r="K29" i="6"/>
  <c r="K38" i="6" l="1"/>
  <c r="L40" i="6"/>
  <c r="L41" i="6" s="1"/>
  <c r="L42" i="6" s="1"/>
  <c r="L43" i="6" s="1"/>
  <c r="L44" i="6" s="1"/>
  <c r="L45" i="6" s="1"/>
  <c r="L48" i="6" s="1"/>
  <c r="L49" i="6" l="1"/>
  <c r="L50" i="6" s="1"/>
  <c r="L51" i="6" s="1"/>
  <c r="L52" i="6" s="1"/>
  <c r="L53" i="6" s="1"/>
  <c r="L54" i="6" s="1"/>
  <c r="L57" i="6" s="1"/>
  <c r="K47" i="6"/>
  <c r="L58" i="6" l="1"/>
  <c r="L59" i="6" s="1"/>
  <c r="L60" i="6" s="1"/>
  <c r="L61" i="6" s="1"/>
  <c r="L62" i="6" s="1"/>
  <c r="L63" i="6" s="1"/>
  <c r="V21" i="6" s="1"/>
  <c r="K56" i="6"/>
  <c r="V22" i="6" l="1"/>
  <c r="V23" i="6" s="1"/>
  <c r="V24" i="6" s="1"/>
  <c r="V25" i="6" s="1"/>
  <c r="V26" i="6" s="1"/>
  <c r="V27" i="6" s="1"/>
  <c r="V30" i="6" s="1"/>
  <c r="U20" i="6"/>
  <c r="V31" i="6" l="1"/>
  <c r="V32" i="6" s="1"/>
  <c r="V33" i="6" s="1"/>
  <c r="V34" i="6" s="1"/>
  <c r="V35" i="6" s="1"/>
  <c r="V36" i="6" s="1"/>
  <c r="V39" i="6" s="1"/>
  <c r="U29" i="6"/>
  <c r="V40" i="6" l="1"/>
  <c r="V41" i="6" s="1"/>
  <c r="V42" i="6" s="1"/>
  <c r="V43" i="6" s="1"/>
  <c r="V44" i="6" s="1"/>
  <c r="V45" i="6" s="1"/>
  <c r="V48" i="6" s="1"/>
  <c r="U38" i="6"/>
  <c r="U47" i="6" l="1"/>
  <c r="V49" i="6"/>
  <c r="V50" i="6" s="1"/>
  <c r="V51" i="6" s="1"/>
  <c r="V52" i="6" s="1"/>
  <c r="V53" i="6" s="1"/>
  <c r="V54" i="6" s="1"/>
</calcChain>
</file>

<file path=xl/sharedStrings.xml><?xml version="1.0" encoding="utf-8"?>
<sst xmlns="http://schemas.openxmlformats.org/spreadsheetml/2006/main" count="642" uniqueCount="94">
  <si>
    <t>Contracturen/week</t>
  </si>
  <si>
    <t>Saldo overzicht</t>
  </si>
  <si>
    <t>Totaal gewerkt</t>
  </si>
  <si>
    <t>Totaal bijzonder verlof</t>
  </si>
  <si>
    <t>Totaal ziek</t>
  </si>
  <si>
    <t>JANUARI</t>
  </si>
  <si>
    <t>ma</t>
  </si>
  <si>
    <t>di</t>
  </si>
  <si>
    <t>wo</t>
  </si>
  <si>
    <t>do</t>
  </si>
  <si>
    <t>vr</t>
  </si>
  <si>
    <t>za</t>
  </si>
  <si>
    <t>zo</t>
  </si>
  <si>
    <t>FEBRUARI</t>
  </si>
  <si>
    <t>MAART</t>
  </si>
  <si>
    <t>Vakantie</t>
  </si>
  <si>
    <t>Ziekte</t>
  </si>
  <si>
    <t>Overig</t>
  </si>
  <si>
    <t>Bijzonder verlof</t>
  </si>
  <si>
    <t xml:space="preserve">Vakantie-uren/jaar </t>
  </si>
  <si>
    <t>Saldo vakantie-uren</t>
  </si>
  <si>
    <t>Totaal vakantie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</si>
  <si>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</si>
  <si>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</si>
  <si>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</si>
  <si>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</si>
  <si>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</si>
  <si>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</si>
  <si>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</si>
  <si>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</si>
  <si>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</si>
  <si>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</si>
  <si>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</si>
  <si>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</si>
  <si>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</si>
  <si>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</si>
  <si>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</si>
  <si>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</si>
  <si>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Toelichting bij het invullen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</si>
  <si>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</si>
  <si>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</si>
  <si>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</si>
  <si>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</si>
  <si>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</si>
  <si>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</si>
  <si>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</si>
  <si>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</si>
  <si>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</si>
  <si>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</si>
  <si>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</si>
  <si>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</si>
  <si>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Kerkenraadondersteuning</t>
  </si>
  <si>
    <t>kerkenraadondersteuning</t>
  </si>
  <si>
    <t>Pastoraat</t>
  </si>
  <si>
    <t>Catechese/Samenkomsten</t>
  </si>
  <si>
    <t>Project/Missionair</t>
  </si>
  <si>
    <t>Naam kerkelijk werker</t>
  </si>
  <si>
    <t>Deeltijdfactor (1=voltijd)</t>
  </si>
  <si>
    <t>Totaal genoten vakantie</t>
  </si>
  <si>
    <t>Naam kerk</t>
  </si>
  <si>
    <t>Om de jaarurenkaart in te vullen heeft u alleen toegang tot de regels die voor u van belang zijn (de witte velden).</t>
  </si>
  <si>
    <t>Bij de start van het jaar vult u het volgende in op het eerste tabblad:</t>
  </si>
  <si>
    <t>bijvoorbeeld: GKV Drogeham, NGKV Neede, etc…</t>
  </si>
  <si>
    <t xml:space="preserve">Standaard is ingevuld het aantal uur bij een 38-urige werkweek (voltijd). </t>
  </si>
  <si>
    <t xml:space="preserve">Heeft u een deeltijdcontract, vult u dan het juiste aantal uren per week in (bijv. 24). </t>
  </si>
  <si>
    <t>Automatisch wordt dan uw deeltijdfactor berekend en worden u contracturen en vakantieuren hierop aangepast.</t>
  </si>
  <si>
    <t>Saldo vakantie-uren voorgaande jaar:</t>
  </si>
  <si>
    <t xml:space="preserve">Hier kunt u het aantal vakantie-uren dat u van het vorige jaar tegoed hebt invullen. 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</si>
  <si>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</si>
  <si>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</si>
  <si>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</si>
  <si>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</si>
  <si>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</si>
  <si>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</si>
  <si>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Vakantie-uren/jaar:</t>
  </si>
  <si>
    <t>Het totaal van uw vakantie-uren, leeftijdsuren en overgebleven vakantie-uren van voorgaand jaar.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</si>
  <si>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</si>
  <si>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</si>
  <si>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Hier vult u de naam in van de kerkelijk werker voor wie dit jaarurenmodel gebruikt wordt</t>
  </si>
  <si>
    <t>Hier vult u de geboortedatum van de betreffende kerkelijk werker in</t>
  </si>
  <si>
    <t>Hier wordt berekend op hoeveel vakantie-uren u recht hebt</t>
  </si>
  <si>
    <t>Vakantie-uren/jaar</t>
  </si>
  <si>
    <t>Vakantie-uren:</t>
  </si>
  <si>
    <t>Saldo nog te werken:</t>
  </si>
  <si>
    <t>Resterende vakantie-uren:</t>
  </si>
  <si>
    <t>Hier ziet u hoeveel uren u nog moet werken dit jaar</t>
  </si>
  <si>
    <t>Hier ziet u hoeveel vakantieuren u nog kunt gebruiken dit jaar</t>
  </si>
  <si>
    <t>Resterende vakantie-uren 2023</t>
  </si>
  <si>
    <t>Saldo vakantie-uren 2024</t>
  </si>
  <si>
    <t>JAARURENKAART 2025</t>
  </si>
  <si>
    <t>Contracturen 2025</t>
  </si>
  <si>
    <t>Vakantie-uren 2025</t>
  </si>
  <si>
    <t>Saldo te werken 2025</t>
  </si>
  <si>
    <t>Saldo vakantie-uren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</si>
</sst>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3]d\ mmmm\ yyyy;@"/>
    <numFmt numFmtId="165" formatCode="[$-413]d\-mmm;@"/>
    <numFmt numFmtId="166" formatCode="[$-413]d/mmm;@"/>
    <numFmt numFmtId="167" formatCode="0.0"/>
  </numFmts>
  <fonts count="8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36"/>
      <color rgb="FF7B003B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4" fillId="0" borderId="2" xfId="0" applyFont="1" applyBorder="1" applyProtection="1">
      <protection locked="0"/>
    </xf>
    <xf numFmtId="0" fontId="0" fillId="0" borderId="7" xfId="0" applyBorder="1" applyAlignment="1" applyProtection="1">
      <alignment textRotation="90"/>
      <protection locked="0"/>
    </xf>
    <xf numFmtId="164" fontId="0" fillId="0" borderId="0" xfId="0" applyNumberFormat="1"/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4" fillId="2" borderId="8" xfId="0" applyFont="1" applyFill="1" applyBorder="1"/>
    <xf numFmtId="0" fontId="0" fillId="2" borderId="9" xfId="0" applyFill="1" applyBorder="1" applyAlignment="1">
      <alignment vertical="top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7" xfId="0" applyFill="1" applyBorder="1" applyAlignment="1">
      <alignment textRotation="90"/>
    </xf>
    <xf numFmtId="0" fontId="0" fillId="2" borderId="16" xfId="0" applyFill="1" applyBorder="1" applyAlignment="1">
      <alignment textRotation="90"/>
    </xf>
    <xf numFmtId="0" fontId="4" fillId="3" borderId="17" xfId="0" applyFont="1" applyFill="1" applyBorder="1" applyAlignment="1">
      <alignment vertical="center"/>
    </xf>
    <xf numFmtId="0" fontId="0" fillId="3" borderId="18" xfId="0" applyFill="1" applyBorder="1"/>
    <xf numFmtId="0" fontId="0" fillId="3" borderId="18" xfId="0" applyFill="1" applyBorder="1" applyAlignment="1">
      <alignment textRotation="45"/>
    </xf>
    <xf numFmtId="0" fontId="0" fillId="3" borderId="19" xfId="0" applyFill="1" applyBorder="1" applyAlignment="1">
      <alignment textRotation="45"/>
    </xf>
    <xf numFmtId="0" fontId="4" fillId="3" borderId="20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16" fontId="0" fillId="3" borderId="2" xfId="0" applyNumberFormat="1" applyFill="1" applyBorder="1"/>
    <xf numFmtId="0" fontId="0" fillId="3" borderId="24" xfId="0" applyFill="1" applyBorder="1"/>
    <xf numFmtId="0" fontId="4" fillId="2" borderId="1" xfId="0" applyFont="1" applyFill="1" applyBorder="1"/>
    <xf numFmtId="0" fontId="0" fillId="2" borderId="6" xfId="0" applyFill="1" applyBorder="1"/>
    <xf numFmtId="0" fontId="4" fillId="2" borderId="2" xfId="0" applyFont="1" applyFill="1" applyBorder="1"/>
    <xf numFmtId="0" fontId="0" fillId="2" borderId="0" xfId="0" applyFill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4" fillId="2" borderId="2" xfId="0" applyFont="1" applyFill="1" applyBorder="1" applyProtection="1">
      <protection hidden="1"/>
    </xf>
    <xf numFmtId="0" fontId="7" fillId="2" borderId="13" xfId="0" applyFont="1" applyFill="1" applyBorder="1"/>
    <xf numFmtId="165" fontId="0" fillId="3" borderId="2" xfId="0" applyNumberFormat="1" applyFill="1" applyBorder="1"/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Protection="1">
      <protection hidden="1"/>
    </xf>
    <xf numFmtId="0" fontId="0" fillId="2" borderId="2" xfId="0" applyFill="1" applyBorder="1"/>
    <xf numFmtId="166" fontId="0" fillId="3" borderId="2" xfId="0" applyNumberFormat="1" applyFill="1" applyBorder="1"/>
    <xf numFmtId="0" fontId="0" fillId="4" borderId="3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6" borderId="2" xfId="0" applyFill="1" applyBorder="1"/>
    <xf numFmtId="0" fontId="0" fillId="6" borderId="4" xfId="0" applyFill="1" applyBorder="1"/>
    <xf numFmtId="0" fontId="4" fillId="6" borderId="17" xfId="0" applyFont="1" applyFill="1" applyBorder="1" applyAlignment="1">
      <alignment vertical="center"/>
    </xf>
    <xf numFmtId="0" fontId="0" fillId="6" borderId="21" xfId="0" applyFill="1" applyBorder="1"/>
    <xf numFmtId="0" fontId="0" fillId="6" borderId="22" xfId="0" applyFill="1" applyBorder="1"/>
    <xf numFmtId="0" fontId="0" fillId="6" borderId="23" xfId="0" applyFill="1" applyBorder="1"/>
    <xf numFmtId="165" fontId="0" fillId="6" borderId="2" xfId="0" applyNumberFormat="1" applyFill="1" applyBorder="1"/>
    <xf numFmtId="0" fontId="0" fillId="6" borderId="1" xfId="0" applyFill="1" applyBorder="1"/>
    <xf numFmtId="0" fontId="0" fillId="6" borderId="5" xfId="0" applyFill="1" applyBorder="1"/>
    <xf numFmtId="167" fontId="4" fillId="2" borderId="0" xfId="0" applyNumberFormat="1" applyFont="1" applyFill="1" applyProtection="1">
      <protection hidden="1"/>
    </xf>
    <xf numFmtId="167" fontId="4" fillId="2" borderId="0" xfId="0" applyNumberFormat="1" applyFont="1" applyFill="1"/>
    <xf numFmtId="1" fontId="0" fillId="2" borderId="0" xfId="0" applyNumberFormat="1" applyFill="1"/>
    <xf numFmtId="2" fontId="0" fillId="2" borderId="0" xfId="0" applyNumberFormat="1" applyFill="1"/>
    <xf numFmtId="0" fontId="2" fillId="0" borderId="0" xfId="1" applyFont="1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2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4" fillId="5" borderId="34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0" borderId="25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164" fontId="0" fillId="0" borderId="29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164" fontId="0" fillId="0" borderId="28" xfId="0" applyNumberFormat="1" applyBorder="1" applyAlignment="1" applyProtection="1">
      <alignment horizontal="center"/>
      <protection hidden="1"/>
    </xf>
    <xf numFmtId="164" fontId="0" fillId="0" borderId="29" xfId="0" applyNumberFormat="1" applyBorder="1" applyAlignment="1" applyProtection="1">
      <alignment horizontal="center"/>
      <protection hidden="1"/>
    </xf>
    <xf numFmtId="14" fontId="0" fillId="0" borderId="11" xfId="0" applyNumberFormat="1" applyBorder="1" applyAlignment="1" applyProtection="1">
      <alignment horizontal="left"/>
      <protection locked="0"/>
    </xf>
    <xf numFmtId="0" fontId="1" fillId="0" borderId="0" xfId="1" applyFont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7B0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95250</xdr:colOff>
      <xdr:row>0</xdr:row>
      <xdr:rowOff>85725</xdr:rowOff>
    </xdr:from>
    <xdr:to>
      <xdr:col>29</xdr:col>
      <xdr:colOff>323851</xdr:colOff>
      <xdr:row>5</xdr:row>
      <xdr:rowOff>114300</xdr:rowOff>
    </xdr:to>
    <xdr:pic>
      <xdr:nvPicPr>
        <xdr:cNvPr id="1190" name="Afbeelding 1">
          <a:extLst>
            <a:ext uri="{FF2B5EF4-FFF2-40B4-BE49-F238E27FC236}">
              <a16:creationId xmlns:a16="http://schemas.microsoft.com/office/drawing/2014/main" id="{8AA0F04B-0371-418F-97E5-24F3ABB7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85725</xdr:rowOff>
    </xdr:from>
    <xdr:to>
      <xdr:col>29</xdr:col>
      <xdr:colOff>304800</xdr:colOff>
      <xdr:row>5</xdr:row>
      <xdr:rowOff>114300</xdr:rowOff>
    </xdr:to>
    <xdr:pic>
      <xdr:nvPicPr>
        <xdr:cNvPr id="2159" name="Afbeelding 1">
          <a:extLst>
            <a:ext uri="{FF2B5EF4-FFF2-40B4-BE49-F238E27FC236}">
              <a16:creationId xmlns:a16="http://schemas.microsoft.com/office/drawing/2014/main" id="{A1CB6641-1E73-4680-B38D-08592158C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95250</xdr:rowOff>
    </xdr:from>
    <xdr:to>
      <xdr:col>29</xdr:col>
      <xdr:colOff>304800</xdr:colOff>
      <xdr:row>5</xdr:row>
      <xdr:rowOff>125730</xdr:rowOff>
    </xdr:to>
    <xdr:pic>
      <xdr:nvPicPr>
        <xdr:cNvPr id="3183" name="Afbeelding 1">
          <a:extLst>
            <a:ext uri="{FF2B5EF4-FFF2-40B4-BE49-F238E27FC236}">
              <a16:creationId xmlns:a16="http://schemas.microsoft.com/office/drawing/2014/main" id="{DC4D00F1-3C88-47B7-9A50-41099C7C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104775</xdr:colOff>
      <xdr:row>0</xdr:row>
      <xdr:rowOff>85725</xdr:rowOff>
    </xdr:from>
    <xdr:to>
      <xdr:col>29</xdr:col>
      <xdr:colOff>320040</xdr:colOff>
      <xdr:row>5</xdr:row>
      <xdr:rowOff>114300</xdr:rowOff>
    </xdr:to>
    <xdr:pic>
      <xdr:nvPicPr>
        <xdr:cNvPr id="4207" name="Afbeelding 1">
          <a:extLst>
            <a:ext uri="{FF2B5EF4-FFF2-40B4-BE49-F238E27FC236}">
              <a16:creationId xmlns:a16="http://schemas.microsoft.com/office/drawing/2014/main" id="{6C90C127-661A-4E02-A5C3-5FF72422A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zoomScale="112" zoomScaleNormal="112" workbookViewId="0">
      <selection activeCell="U12" sqref="U12:AD12"/>
    </sheetView>
  </sheetViews>
  <sheetFormatPr defaultRowHeight="14.4" x14ac:dyDescent="0.3"/>
  <cols>
    <col min="1" max="1" width="5.6640625" customWidth="1"/>
    <col min="2" max="2" width="7.44140625" customWidth="1"/>
    <col min="3" max="4" width="5.6640625" customWidth="1"/>
    <col min="5" max="5" width="10.88671875" customWidth="1"/>
    <col min="6" max="11" width="5.6640625" customWidth="1"/>
    <col min="12" max="12" width="7.44140625" customWidth="1"/>
    <col min="13" max="13" width="7.33203125" customWidth="1"/>
    <col min="14" max="21" width="5.6640625" customWidth="1"/>
    <col min="22" max="22" width="10.33203125" bestFit="1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">
        <v>59</v>
      </c>
      <c r="B2" s="1"/>
      <c r="C2" s="85"/>
      <c r="D2" s="86"/>
      <c r="E2" s="86"/>
      <c r="F2" s="87"/>
    </row>
    <row r="3" spans="1:30" ht="46.2" x14ac:dyDescent="0.85">
      <c r="J3" s="104" t="s">
        <v>89</v>
      </c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30" x14ac:dyDescent="0.3">
      <c r="A4" s="1" t="s">
        <v>56</v>
      </c>
      <c r="E4" s="105"/>
      <c r="F4" s="106"/>
      <c r="G4" s="106"/>
      <c r="H4" s="107"/>
    </row>
    <row r="5" spans="1:30" x14ac:dyDescent="0.3">
      <c r="A5" s="1" t="s">
        <v>27</v>
      </c>
      <c r="C5" s="14"/>
      <c r="D5" s="14"/>
      <c r="E5" s="108"/>
      <c r="F5" s="109"/>
      <c r="G5" s="109"/>
      <c r="H5" s="110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94" t="s">
        <v>24</v>
      </c>
      <c r="T7" s="95"/>
      <c r="U7" s="95"/>
      <c r="V7" s="95"/>
      <c r="W7" s="95"/>
      <c r="X7" s="95"/>
      <c r="Y7" s="95"/>
      <c r="Z7" s="95"/>
      <c r="AA7" s="95"/>
      <c r="AB7" s="95"/>
      <c r="AC7" s="95"/>
      <c r="AD7" s="96"/>
    </row>
    <row r="8" spans="1:30" x14ac:dyDescent="0.3">
      <c r="A8" s="23" t="s">
        <v>0</v>
      </c>
      <c r="B8" s="24"/>
      <c r="C8" s="24"/>
      <c r="D8" s="24"/>
      <c r="E8" s="12">
        <v>38</v>
      </c>
      <c r="F8" s="24"/>
      <c r="G8" s="24"/>
      <c r="H8" s="24" t="s">
        <v>2</v>
      </c>
      <c r="I8" s="24"/>
      <c r="J8" s="24"/>
      <c r="K8" s="24"/>
      <c r="L8" s="24"/>
      <c r="M8" s="24">
        <f>F28+P28+Z28+F37+P37+Z37+F46+P46+Z46+F55+P55+Z55+F64+P64+Z64</f>
        <v>0</v>
      </c>
      <c r="N8" s="24"/>
      <c r="O8" s="24"/>
      <c r="P8" s="25"/>
      <c r="S8" s="97" t="s">
        <v>22</v>
      </c>
      <c r="T8" s="98"/>
      <c r="U8" s="99" t="s">
        <v>23</v>
      </c>
      <c r="V8" s="100"/>
      <c r="W8" s="100"/>
      <c r="X8" s="100"/>
      <c r="Y8" s="100"/>
      <c r="Z8" s="100"/>
      <c r="AA8" s="100"/>
      <c r="AB8" s="100"/>
      <c r="AC8" s="100"/>
      <c r="AD8" s="101"/>
    </row>
    <row r="9" spans="1:30" x14ac:dyDescent="0.3">
      <c r="A9" s="24" t="s">
        <v>57</v>
      </c>
      <c r="B9" s="24"/>
      <c r="C9" s="24"/>
      <c r="D9" s="24"/>
      <c r="E9" s="72">
        <f>E8/38</f>
        <v>1</v>
      </c>
      <c r="F9" s="24"/>
      <c r="G9" s="24"/>
      <c r="H9" s="24" t="s">
        <v>3</v>
      </c>
      <c r="I9" s="24"/>
      <c r="J9" s="24"/>
      <c r="K9" s="24"/>
      <c r="L9" s="24"/>
      <c r="M9" s="24">
        <f>SUM(H21:H64)+SUM(R21:R64)+SUM(AB21:AB64)</f>
        <v>0</v>
      </c>
      <c r="N9" s="24"/>
      <c r="O9" s="24"/>
      <c r="P9" s="25"/>
      <c r="S9" s="92"/>
      <c r="T9" s="93"/>
      <c r="U9" s="102"/>
      <c r="V9" s="93"/>
      <c r="W9" s="93"/>
      <c r="X9" s="93"/>
      <c r="Y9" s="93"/>
      <c r="Z9" s="93"/>
      <c r="AA9" s="93"/>
      <c r="AB9" s="93"/>
      <c r="AC9" s="93"/>
      <c r="AD9" s="103"/>
    </row>
    <row r="10" spans="1:30" x14ac:dyDescent="0.3">
      <c r="A10" s="24" t="s">
        <v>81</v>
      </c>
      <c r="B10" s="24"/>
      <c r="C10" s="24"/>
      <c r="D10" s="24"/>
      <c r="E10" s="71">
        <f>228*E9</f>
        <v>228</v>
      </c>
      <c r="F10" s="24"/>
      <c r="G10" s="24"/>
      <c r="H10" s="24" t="s">
        <v>4</v>
      </c>
      <c r="I10" s="24"/>
      <c r="J10" s="24"/>
      <c r="K10" s="24"/>
      <c r="L10" s="24"/>
      <c r="M10" s="24">
        <f>SUM(I21:I64)+SUM(S21:S64)+SUM(AC21:AC64)</f>
        <v>0</v>
      </c>
      <c r="N10" s="24"/>
      <c r="O10" s="24"/>
      <c r="P10" s="25"/>
      <c r="S10" s="74"/>
      <c r="T10" s="75"/>
      <c r="U10" s="88"/>
      <c r="V10" s="75"/>
      <c r="W10" s="75"/>
      <c r="X10" s="75"/>
      <c r="Y10" s="75"/>
      <c r="Z10" s="75"/>
      <c r="AA10" s="75"/>
      <c r="AB10" s="75"/>
      <c r="AC10" s="75"/>
      <c r="AD10" s="89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58</v>
      </c>
      <c r="I11" s="24"/>
      <c r="J11" s="24"/>
      <c r="K11" s="24"/>
      <c r="L11" s="24"/>
      <c r="M11" s="24">
        <f>SUM(J21:J64)+SUM(T21:T64)+SUM(AD21:AD64)</f>
        <v>0</v>
      </c>
      <c r="N11" s="24"/>
      <c r="O11" s="24"/>
      <c r="P11" s="25"/>
      <c r="S11" s="74"/>
      <c r="T11" s="75"/>
      <c r="U11" s="88"/>
      <c r="V11" s="75"/>
      <c r="W11" s="75"/>
      <c r="X11" s="75"/>
      <c r="Y11" s="75"/>
      <c r="Z11" s="75"/>
      <c r="AA11" s="75"/>
      <c r="AB11" s="75"/>
      <c r="AC11" s="75"/>
      <c r="AD11" s="89"/>
    </row>
    <row r="12" spans="1:30" x14ac:dyDescent="0.3">
      <c r="A12" s="23" t="s">
        <v>88</v>
      </c>
      <c r="B12" s="24"/>
      <c r="C12" s="24"/>
      <c r="D12" s="24"/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4"/>
      <c r="T12" s="75"/>
      <c r="U12" s="88"/>
      <c r="V12" s="75"/>
      <c r="W12" s="75"/>
      <c r="X12" s="75"/>
      <c r="Y12" s="75"/>
      <c r="Z12" s="75"/>
      <c r="AA12" s="75"/>
      <c r="AB12" s="75"/>
      <c r="AC12" s="75"/>
      <c r="AD12" s="89"/>
    </row>
    <row r="13" spans="1:30" x14ac:dyDescent="0.3">
      <c r="A13" s="23" t="s">
        <v>91</v>
      </c>
      <c r="B13" s="24"/>
      <c r="C13" s="24"/>
      <c r="D13" s="24"/>
      <c r="E13" s="69">
        <f>E10+E12</f>
        <v>228</v>
      </c>
      <c r="F13" s="24"/>
      <c r="G13" s="24"/>
      <c r="H13" s="24" t="s">
        <v>92</v>
      </c>
      <c r="I13" s="24"/>
      <c r="J13" s="24"/>
      <c r="K13" s="24"/>
      <c r="L13" s="24"/>
      <c r="M13" s="70">
        <f>E14-SUM(M8:M10)-M11-M14</f>
        <v>1748</v>
      </c>
      <c r="N13" s="24" t="s">
        <v>28</v>
      </c>
      <c r="O13" s="24"/>
      <c r="P13" s="25"/>
      <c r="S13" s="74"/>
      <c r="T13" s="75"/>
      <c r="U13" s="88"/>
      <c r="V13" s="75"/>
      <c r="W13" s="75"/>
      <c r="X13" s="75"/>
      <c r="Y13" s="75"/>
      <c r="Z13" s="75"/>
      <c r="AA13" s="75"/>
      <c r="AB13" s="75"/>
      <c r="AC13" s="75"/>
      <c r="AD13" s="89"/>
    </row>
    <row r="14" spans="1:30" x14ac:dyDescent="0.3">
      <c r="A14" s="23" t="s">
        <v>90</v>
      </c>
      <c r="B14" s="24"/>
      <c r="C14" s="24"/>
      <c r="D14" s="24"/>
      <c r="E14" s="69">
        <f>1976*E9</f>
        <v>1976</v>
      </c>
      <c r="F14" s="24"/>
      <c r="G14" s="24"/>
      <c r="H14" s="24" t="s">
        <v>93</v>
      </c>
      <c r="I14" s="24"/>
      <c r="J14" s="24"/>
      <c r="K14" s="24"/>
      <c r="L14" s="24"/>
      <c r="M14" s="70">
        <f>E13-M11</f>
        <v>228</v>
      </c>
      <c r="N14" s="24"/>
      <c r="O14" s="24"/>
      <c r="P14" s="25"/>
      <c r="S14" s="74"/>
      <c r="T14" s="75"/>
      <c r="U14" s="88"/>
      <c r="V14" s="75"/>
      <c r="W14" s="75"/>
      <c r="X14" s="75"/>
      <c r="Y14" s="75"/>
      <c r="Z14" s="75"/>
      <c r="AA14" s="75"/>
      <c r="AB14" s="75"/>
      <c r="AC14" s="75"/>
      <c r="AD14" s="89"/>
    </row>
    <row r="15" spans="1:30" ht="15" thickBot="1" x14ac:dyDescent="0.35">
      <c r="A15" s="5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76"/>
      <c r="T15" s="77"/>
      <c r="U15" s="90"/>
      <c r="V15" s="77"/>
      <c r="W15" s="77"/>
      <c r="X15" s="77"/>
      <c r="Y15" s="77"/>
      <c r="Z15" s="77"/>
      <c r="AA15" s="77"/>
      <c r="AB15" s="77"/>
      <c r="AC15" s="77"/>
      <c r="AD15" s="91"/>
    </row>
    <row r="17" spans="1:30" x14ac:dyDescent="0.3">
      <c r="A17" s="73" t="s">
        <v>44</v>
      </c>
      <c r="B17" s="73"/>
      <c r="C17" s="73"/>
      <c r="D17" s="73"/>
      <c r="E17" s="73"/>
      <c r="F17" s="73"/>
      <c r="G17" s="73"/>
    </row>
    <row r="18" spans="1:30" ht="15" thickBot="1" x14ac:dyDescent="0.35">
      <c r="A18" s="2"/>
    </row>
    <row r="19" spans="1:30" ht="129.75" customHeight="1" thickBot="1" x14ac:dyDescent="0.35">
      <c r="A19" s="83" t="s">
        <v>5</v>
      </c>
      <c r="B19" s="84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83" t="s">
        <v>13</v>
      </c>
      <c r="L19" s="84"/>
      <c r="M19" s="13" t="s">
        <v>51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83" t="s">
        <v>14</v>
      </c>
      <c r="V19" s="84"/>
      <c r="W19" s="13" t="s">
        <v>51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1</v>
      </c>
      <c r="B20" s="34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6</v>
      </c>
      <c r="L20" s="34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10</v>
      </c>
      <c r="V20" s="34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1">
        <v>45656</v>
      </c>
      <c r="C21" s="3"/>
      <c r="D21" s="3"/>
      <c r="E21" s="3"/>
      <c r="F21" s="3"/>
      <c r="G21" s="3"/>
      <c r="H21" s="3"/>
      <c r="I21" s="3"/>
      <c r="J21" s="5"/>
      <c r="K21" s="40" t="s">
        <v>6</v>
      </c>
      <c r="L21" s="51">
        <f>B63+1</f>
        <v>45691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L54+1</f>
        <v>45719</v>
      </c>
      <c r="W21" s="3"/>
      <c r="X21" s="3"/>
      <c r="Y21" s="3"/>
      <c r="Z21" s="3"/>
      <c r="AA21" s="3"/>
      <c r="AB21" s="3"/>
      <c r="AC21" s="4"/>
      <c r="AD21" s="5"/>
    </row>
    <row r="22" spans="1:30" ht="18" customHeight="1" x14ac:dyDescent="0.3">
      <c r="A22" s="40" t="s">
        <v>7</v>
      </c>
      <c r="B22" s="51">
        <f>B21+1</f>
        <v>45657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1">
        <f>L21+1</f>
        <v>45692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45720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0">B22+1</f>
        <v>45658</v>
      </c>
      <c r="C23" s="52"/>
      <c r="D23" s="52"/>
      <c r="E23" s="52"/>
      <c r="F23" s="52"/>
      <c r="G23" s="52"/>
      <c r="H23" s="52"/>
      <c r="I23" s="57"/>
      <c r="J23" s="53"/>
      <c r="K23" s="40" t="s">
        <v>8</v>
      </c>
      <c r="L23" s="51">
        <f t="shared" ref="L23:L27" si="1">L22+1</f>
        <v>45693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45721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0"/>
        <v>45659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1">
        <f t="shared" si="1"/>
        <v>45694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45722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0"/>
        <v>45660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1">
        <f t="shared" si="1"/>
        <v>45695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45723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0"/>
        <v>45661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1">
        <f t="shared" si="1"/>
        <v>45696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45724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0" t="s">
        <v>12</v>
      </c>
      <c r="B27" s="51">
        <f t="shared" si="0"/>
        <v>45662</v>
      </c>
      <c r="C27" s="3"/>
      <c r="D27" s="3"/>
      <c r="E27" s="3"/>
      <c r="F27" s="3"/>
      <c r="G27" s="3"/>
      <c r="H27" s="3"/>
      <c r="I27" s="3"/>
      <c r="J27" s="5"/>
      <c r="K27" s="40" t="s">
        <v>12</v>
      </c>
      <c r="L27" s="51">
        <f t="shared" si="1"/>
        <v>45697</v>
      </c>
      <c r="M27" s="3"/>
      <c r="N27" s="3"/>
      <c r="O27" s="3"/>
      <c r="P27" s="3"/>
      <c r="Q27" s="3"/>
      <c r="R27" s="3"/>
      <c r="S27" s="4"/>
      <c r="T27" s="5"/>
      <c r="U27" s="40" t="s">
        <v>12</v>
      </c>
      <c r="V27" s="51">
        <f t="shared" si="2"/>
        <v>45725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5">
      <c r="A28" s="81" t="s">
        <v>25</v>
      </c>
      <c r="B28" s="79"/>
      <c r="C28" s="79"/>
      <c r="D28" s="79"/>
      <c r="E28" s="79"/>
      <c r="F28" s="78">
        <f>SUM(C21:G27)</f>
        <v>0</v>
      </c>
      <c r="G28" s="79"/>
      <c r="H28" s="79"/>
      <c r="I28" s="79"/>
      <c r="J28" s="80"/>
      <c r="K28" s="81" t="s">
        <v>25</v>
      </c>
      <c r="L28" s="79"/>
      <c r="M28" s="79"/>
      <c r="N28" s="79"/>
      <c r="O28" s="79"/>
      <c r="P28" s="78">
        <f>SUM(M21:Q27)</f>
        <v>0</v>
      </c>
      <c r="Q28" s="79"/>
      <c r="R28" s="79"/>
      <c r="S28" s="79"/>
      <c r="T28" s="80"/>
      <c r="U28" s="81" t="s">
        <v>25</v>
      </c>
      <c r="V28" s="79"/>
      <c r="W28" s="79"/>
      <c r="X28" s="79"/>
      <c r="Y28" s="79"/>
      <c r="Z28" s="78">
        <f>SUM(W21:AA27)</f>
        <v>0</v>
      </c>
      <c r="AA28" s="79"/>
      <c r="AB28" s="79"/>
      <c r="AC28" s="79"/>
      <c r="AD28" s="80"/>
    </row>
    <row r="29" spans="1:30" ht="18" customHeight="1" x14ac:dyDescent="0.3">
      <c r="A29" s="33" t="str">
        <f>"WEEK "&amp;WEEKNUM(B30,21)</f>
        <v>WEEK 2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7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11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45663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45698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45726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45664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45699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45727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45665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45700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45728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45666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45701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45729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45667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45702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45730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45668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45703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45731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45669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45704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45732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81" t="s">
        <v>25</v>
      </c>
      <c r="B37" s="79"/>
      <c r="C37" s="79"/>
      <c r="D37" s="79"/>
      <c r="E37" s="79"/>
      <c r="F37" s="78">
        <f>SUM(C30:G36)</f>
        <v>0</v>
      </c>
      <c r="G37" s="79"/>
      <c r="H37" s="79"/>
      <c r="I37" s="79"/>
      <c r="J37" s="80"/>
      <c r="K37" s="81" t="s">
        <v>25</v>
      </c>
      <c r="L37" s="79"/>
      <c r="M37" s="79"/>
      <c r="N37" s="79"/>
      <c r="O37" s="79"/>
      <c r="P37" s="78">
        <f>SUM(M30:Q36)</f>
        <v>0</v>
      </c>
      <c r="Q37" s="79"/>
      <c r="R37" s="79"/>
      <c r="S37" s="79"/>
      <c r="T37" s="80"/>
      <c r="U37" s="81" t="s">
        <v>25</v>
      </c>
      <c r="V37" s="79"/>
      <c r="W37" s="79"/>
      <c r="X37" s="79"/>
      <c r="Y37" s="79"/>
      <c r="Z37" s="78">
        <f>SUM(W30:AA36)</f>
        <v>0</v>
      </c>
      <c r="AA37" s="79"/>
      <c r="AB37" s="79"/>
      <c r="AC37" s="79"/>
      <c r="AD37" s="80"/>
    </row>
    <row r="38" spans="1:30" ht="18" customHeight="1" x14ac:dyDescent="0.3">
      <c r="A38" s="33" t="str">
        <f>"WEEK "&amp;WEEKNUM(B39,21)</f>
        <v>WEEK 3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8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12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45670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45705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45733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45671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45706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45734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45672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45707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45735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45673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45708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45736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45674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45709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45737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45675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45710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45738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45676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45711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45739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81" t="s">
        <v>25</v>
      </c>
      <c r="B46" s="79"/>
      <c r="C46" s="79"/>
      <c r="D46" s="79"/>
      <c r="E46" s="79"/>
      <c r="F46" s="78">
        <f>SUM(C39:G45)</f>
        <v>0</v>
      </c>
      <c r="G46" s="79"/>
      <c r="H46" s="79"/>
      <c r="I46" s="79"/>
      <c r="J46" s="80"/>
      <c r="K46" s="81" t="s">
        <v>25</v>
      </c>
      <c r="L46" s="79"/>
      <c r="M46" s="79"/>
      <c r="N46" s="79"/>
      <c r="O46" s="79"/>
      <c r="P46" s="78">
        <f>SUM(M39:Q45)</f>
        <v>0</v>
      </c>
      <c r="Q46" s="79"/>
      <c r="R46" s="79"/>
      <c r="S46" s="79"/>
      <c r="T46" s="80"/>
      <c r="U46" s="81" t="s">
        <v>25</v>
      </c>
      <c r="V46" s="79"/>
      <c r="W46" s="79"/>
      <c r="X46" s="79"/>
      <c r="Y46" s="79"/>
      <c r="Z46" s="78">
        <f>SUM(W39:AA45)</f>
        <v>0</v>
      </c>
      <c r="AA46" s="79"/>
      <c r="AB46" s="79"/>
      <c r="AC46" s="79"/>
      <c r="AD46" s="80"/>
    </row>
    <row r="47" spans="1:30" ht="18" customHeight="1" x14ac:dyDescent="0.3">
      <c r="A47" s="33" t="str">
        <f>"WEEK "&amp;WEEKNUM(B48,21)</f>
        <v>WEEK 4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9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13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45677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45712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6">
        <f>V45+1</f>
        <v>45740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45678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45713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45741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45679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45714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45742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45680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45715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45743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45681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45716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45744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45682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45717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45745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45683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45718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45746</v>
      </c>
      <c r="W54" s="3"/>
      <c r="X54" s="3"/>
      <c r="Y54" s="3"/>
      <c r="Z54" s="3"/>
      <c r="AA54" s="3"/>
      <c r="AB54" s="3"/>
      <c r="AC54" s="3"/>
      <c r="AD54" s="5"/>
    </row>
    <row r="55" spans="1:30" ht="18" customHeight="1" thickBot="1" x14ac:dyDescent="0.35">
      <c r="A55" s="81" t="s">
        <v>25</v>
      </c>
      <c r="B55" s="79"/>
      <c r="C55" s="79"/>
      <c r="D55" s="79"/>
      <c r="E55" s="82"/>
      <c r="F55" s="78">
        <f>SUM(C48:G54)</f>
        <v>0</v>
      </c>
      <c r="G55" s="79"/>
      <c r="H55" s="79"/>
      <c r="I55" s="79"/>
      <c r="J55" s="80"/>
      <c r="K55" s="81" t="s">
        <v>25</v>
      </c>
      <c r="L55" s="79"/>
      <c r="M55" s="79"/>
      <c r="N55" s="79"/>
      <c r="O55" s="79"/>
      <c r="P55" s="78">
        <f>SUM(M48:Q54)</f>
        <v>0</v>
      </c>
      <c r="Q55" s="79"/>
      <c r="R55" s="79"/>
      <c r="S55" s="79"/>
      <c r="T55" s="80"/>
      <c r="U55" s="81" t="s">
        <v>25</v>
      </c>
      <c r="V55" s="79"/>
      <c r="W55" s="79"/>
      <c r="X55" s="79"/>
      <c r="Y55" s="79"/>
      <c r="Z55" s="78">
        <f>SUM(W48:AA54)</f>
        <v>0</v>
      </c>
      <c r="AA55" s="79"/>
      <c r="AB55" s="79"/>
      <c r="AC55" s="79"/>
      <c r="AD55" s="80"/>
    </row>
    <row r="56" spans="1:30" ht="18" customHeight="1" x14ac:dyDescent="0.3">
      <c r="A56" s="33" t="str">
        <f>"WEEK "&amp;WEEKNUM(B57,21)</f>
        <v>WEEK 5</v>
      </c>
      <c r="B56" s="34"/>
      <c r="C56" s="35"/>
      <c r="D56" s="35"/>
      <c r="E56" s="35"/>
      <c r="F56" s="35"/>
      <c r="G56" s="35"/>
      <c r="H56" s="35"/>
      <c r="I56" s="35"/>
      <c r="J56" s="36"/>
      <c r="K56" s="37"/>
      <c r="L56" s="38"/>
      <c r="M56" s="38"/>
      <c r="N56" s="38"/>
      <c r="O56" s="38"/>
      <c r="P56" s="38"/>
      <c r="Q56" s="38"/>
      <c r="R56" s="38"/>
      <c r="S56" s="38"/>
      <c r="T56" s="39"/>
      <c r="U56" s="37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45684</v>
      </c>
      <c r="C57" s="3"/>
      <c r="D57" s="3"/>
      <c r="E57" s="3"/>
      <c r="F57" s="3"/>
      <c r="G57" s="3"/>
      <c r="H57" s="3"/>
      <c r="I57" s="4"/>
      <c r="J57" s="5"/>
      <c r="K57" s="40"/>
      <c r="L57" s="41"/>
      <c r="M57" s="8"/>
      <c r="N57" s="8"/>
      <c r="O57" s="8"/>
      <c r="P57" s="8"/>
      <c r="Q57" s="8"/>
      <c r="R57" s="8"/>
      <c r="S57" s="8"/>
      <c r="T57" s="9"/>
      <c r="U57" s="40"/>
      <c r="V57" s="41"/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3">
      <c r="A58" s="40" t="s">
        <v>7</v>
      </c>
      <c r="B58" s="51">
        <f>B57+1</f>
        <v>45685</v>
      </c>
      <c r="C58" s="3"/>
      <c r="D58" s="3"/>
      <c r="E58" s="3"/>
      <c r="F58" s="3"/>
      <c r="G58" s="3"/>
      <c r="H58" s="3"/>
      <c r="I58" s="4"/>
      <c r="J58" s="5"/>
      <c r="K58" s="40"/>
      <c r="L58" s="41"/>
      <c r="M58" s="8"/>
      <c r="N58" s="8"/>
      <c r="O58" s="8"/>
      <c r="P58" s="8"/>
      <c r="Q58" s="8"/>
      <c r="R58" s="8"/>
      <c r="S58" s="8"/>
      <c r="T58" s="9"/>
      <c r="U58" s="40"/>
      <c r="V58" s="41"/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3">
      <c r="A59" s="40" t="s">
        <v>8</v>
      </c>
      <c r="B59" s="51">
        <f t="shared" ref="B59:B63" si="12">B58+1</f>
        <v>45686</v>
      </c>
      <c r="C59" s="3"/>
      <c r="D59" s="3"/>
      <c r="E59" s="3"/>
      <c r="F59" s="3"/>
      <c r="G59" s="3"/>
      <c r="H59" s="3"/>
      <c r="I59" s="4"/>
      <c r="J59" s="5"/>
      <c r="K59" s="40"/>
      <c r="L59" s="41"/>
      <c r="M59" s="8"/>
      <c r="N59" s="8"/>
      <c r="O59" s="8"/>
      <c r="P59" s="8"/>
      <c r="Q59" s="8"/>
      <c r="R59" s="8"/>
      <c r="S59" s="8"/>
      <c r="T59" s="9"/>
      <c r="U59" s="40"/>
      <c r="V59" s="41"/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3">
      <c r="A60" s="40" t="s">
        <v>9</v>
      </c>
      <c r="B60" s="51">
        <f t="shared" si="12"/>
        <v>45687</v>
      </c>
      <c r="C60" s="3"/>
      <c r="D60" s="3"/>
      <c r="E60" s="3"/>
      <c r="F60" s="3"/>
      <c r="G60" s="3"/>
      <c r="H60" s="3"/>
      <c r="I60" s="4"/>
      <c r="J60" s="5"/>
      <c r="K60" s="40"/>
      <c r="L60" s="41"/>
      <c r="M60" s="8"/>
      <c r="N60" s="8"/>
      <c r="O60" s="8"/>
      <c r="P60" s="8"/>
      <c r="Q60" s="8"/>
      <c r="R60" s="8"/>
      <c r="S60" s="8"/>
      <c r="T60" s="9"/>
      <c r="U60" s="40"/>
      <c r="V60" s="41"/>
      <c r="W60" s="3"/>
      <c r="X60" s="3"/>
      <c r="Y60" s="3"/>
      <c r="Z60" s="3"/>
      <c r="AA60" s="3"/>
      <c r="AB60" s="3"/>
      <c r="AC60" s="3"/>
      <c r="AD60" s="5"/>
    </row>
    <row r="61" spans="1:30" ht="18" customHeight="1" x14ac:dyDescent="0.3">
      <c r="A61" s="40" t="s">
        <v>10</v>
      </c>
      <c r="B61" s="51">
        <f t="shared" si="12"/>
        <v>45688</v>
      </c>
      <c r="C61" s="3"/>
      <c r="D61" s="3"/>
      <c r="E61" s="3"/>
      <c r="F61" s="3"/>
      <c r="G61" s="3"/>
      <c r="H61" s="3"/>
      <c r="I61" s="4"/>
      <c r="J61" s="5"/>
      <c r="K61" s="40"/>
      <c r="L61" s="41"/>
      <c r="M61" s="8"/>
      <c r="N61" s="8"/>
      <c r="O61" s="8"/>
      <c r="P61" s="8"/>
      <c r="Q61" s="8"/>
      <c r="R61" s="8"/>
      <c r="S61" s="8"/>
      <c r="T61" s="9"/>
      <c r="U61" s="40"/>
      <c r="V61" s="41"/>
      <c r="W61" s="3"/>
      <c r="X61" s="3"/>
      <c r="Y61" s="3"/>
      <c r="Z61" s="3"/>
      <c r="AA61" s="3"/>
      <c r="AB61" s="3"/>
      <c r="AC61" s="3"/>
      <c r="AD61" s="5"/>
    </row>
    <row r="62" spans="1:30" ht="18" customHeight="1" x14ac:dyDescent="0.3">
      <c r="A62" s="40" t="s">
        <v>11</v>
      </c>
      <c r="B62" s="51">
        <f t="shared" si="12"/>
        <v>45689</v>
      </c>
      <c r="C62" s="3"/>
      <c r="D62" s="3"/>
      <c r="E62" s="3"/>
      <c r="F62" s="3"/>
      <c r="G62" s="3"/>
      <c r="H62" s="3"/>
      <c r="I62" s="4"/>
      <c r="J62" s="5"/>
      <c r="K62" s="40"/>
      <c r="L62" s="41"/>
      <c r="M62" s="8"/>
      <c r="N62" s="8"/>
      <c r="O62" s="8"/>
      <c r="P62" s="8"/>
      <c r="Q62" s="8"/>
      <c r="R62" s="8"/>
      <c r="S62" s="8"/>
      <c r="T62" s="9"/>
      <c r="U62" s="40"/>
      <c r="V62" s="41"/>
      <c r="W62" s="3"/>
      <c r="X62" s="3"/>
      <c r="Y62" s="3"/>
      <c r="Z62" s="3"/>
      <c r="AA62" s="3"/>
      <c r="AB62" s="3"/>
      <c r="AC62" s="3"/>
      <c r="AD62" s="5"/>
    </row>
    <row r="63" spans="1:30" ht="18" customHeight="1" x14ac:dyDescent="0.3">
      <c r="A63" s="40" t="s">
        <v>12</v>
      </c>
      <c r="B63" s="51">
        <f t="shared" si="12"/>
        <v>45690</v>
      </c>
      <c r="C63" s="3"/>
      <c r="D63" s="3"/>
      <c r="E63" s="3"/>
      <c r="F63" s="3"/>
      <c r="G63" s="3"/>
      <c r="H63" s="3"/>
      <c r="I63" s="4"/>
      <c r="J63" s="5"/>
      <c r="K63" s="40"/>
      <c r="L63" s="41"/>
      <c r="M63" s="10"/>
      <c r="N63" s="10"/>
      <c r="O63" s="10"/>
      <c r="P63" s="10"/>
      <c r="Q63" s="10"/>
      <c r="R63" s="10"/>
      <c r="S63" s="10"/>
      <c r="T63" s="11"/>
      <c r="U63" s="40"/>
      <c r="V63" s="41"/>
      <c r="W63" s="3"/>
      <c r="X63" s="3"/>
      <c r="Y63" s="3"/>
      <c r="Z63" s="3"/>
      <c r="AA63" s="3"/>
      <c r="AB63" s="3"/>
      <c r="AC63" s="3"/>
      <c r="AD63" s="5"/>
    </row>
    <row r="64" spans="1:30" ht="18" customHeight="1" thickBot="1" x14ac:dyDescent="0.35">
      <c r="A64" s="81" t="s">
        <v>25</v>
      </c>
      <c r="B64" s="79"/>
      <c r="C64" s="79"/>
      <c r="D64" s="79"/>
      <c r="E64" s="79"/>
      <c r="F64" s="78">
        <f>SUM(C57:G63)</f>
        <v>0</v>
      </c>
      <c r="G64" s="79"/>
      <c r="H64" s="79"/>
      <c r="I64" s="79"/>
      <c r="J64" s="80"/>
      <c r="K64" s="81" t="s">
        <v>25</v>
      </c>
      <c r="L64" s="79"/>
      <c r="M64" s="79"/>
      <c r="N64" s="79"/>
      <c r="O64" s="79"/>
      <c r="P64" s="78">
        <f>SUM(M57:Q63)</f>
        <v>0</v>
      </c>
      <c r="Q64" s="79"/>
      <c r="R64" s="79"/>
      <c r="S64" s="79"/>
      <c r="T64" s="80"/>
      <c r="U64" s="81" t="s">
        <v>25</v>
      </c>
      <c r="V64" s="79"/>
      <c r="W64" s="79"/>
      <c r="X64" s="79"/>
      <c r="Y64" s="79"/>
      <c r="Z64" s="78">
        <f>SUM(W57:AA63)</f>
        <v>0</v>
      </c>
      <c r="AA64" s="79"/>
      <c r="AB64" s="79"/>
      <c r="AC64" s="79"/>
      <c r="AD64" s="80"/>
    </row>
    <row r="67" spans="5:5" x14ac:dyDescent="0.3">
      <c r="E67" t="s">
        <v>26</v>
      </c>
    </row>
  </sheetData>
  <sheetProtection algorithmName="SHA-512" hashValue="H4iSbuH3j5YQdwbdJJkuT09sO4bGKWWoiXm6kbbfnOAJs7mpKRCXkNcm33RMsQUQqvwz1HtW12fsiiE1hVyQRw==" saltValue="hkhMpZTI+hNpU3G7/Z8Umg==" spinCount="100000" sheet="1" selectLockedCells="1"/>
  <mergeCells count="55">
    <mergeCell ref="C2:F2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  <mergeCell ref="E4:H4"/>
    <mergeCell ref="E5:H5"/>
    <mergeCell ref="Z46:AD46"/>
    <mergeCell ref="P28:T28"/>
    <mergeCell ref="U28:Y28"/>
    <mergeCell ref="Z28:AD28"/>
    <mergeCell ref="K46:O46"/>
    <mergeCell ref="P46:T46"/>
    <mergeCell ref="Z37:AD37"/>
    <mergeCell ref="K28:O28"/>
    <mergeCell ref="K37:O37"/>
    <mergeCell ref="K19:L19"/>
    <mergeCell ref="U55:Y55"/>
    <mergeCell ref="P37:T37"/>
    <mergeCell ref="A37:E37"/>
    <mergeCell ref="U37:Y37"/>
    <mergeCell ref="A46:E46"/>
    <mergeCell ref="F46:J46"/>
    <mergeCell ref="A19:B19"/>
    <mergeCell ref="U19:V19"/>
    <mergeCell ref="U46:Y46"/>
    <mergeCell ref="A28:E28"/>
    <mergeCell ref="F28:J28"/>
    <mergeCell ref="F37:J37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A17:G17"/>
    <mergeCell ref="S11:T11"/>
    <mergeCell ref="S12:T12"/>
    <mergeCell ref="S13:T13"/>
    <mergeCell ref="S14:T14"/>
    <mergeCell ref="S15:T15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topLeftCell="A37" zoomScaleNormal="100" workbookViewId="0">
      <selection activeCell="AA59" sqref="AA59"/>
    </sheetView>
  </sheetViews>
  <sheetFormatPr defaultRowHeight="14.4" x14ac:dyDescent="0.3"/>
  <cols>
    <col min="1" max="1" width="5.6640625" customWidth="1"/>
    <col min="2" max="2" width="10.33203125" bestFit="1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11">
        <f>'jan-mrt'!C2:F2</f>
        <v>0</v>
      </c>
      <c r="D2" s="112"/>
      <c r="E2" s="112"/>
      <c r="F2" s="113"/>
    </row>
    <row r="3" spans="1:30" ht="46.2" x14ac:dyDescent="0.85">
      <c r="J3" s="104" t="str">
        <f>'jan-mrt'!J3:U3</f>
        <v>JAARURENKAART 2025</v>
      </c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30" x14ac:dyDescent="0.3">
      <c r="A4" s="1" t="s">
        <v>56</v>
      </c>
      <c r="D4" s="15"/>
      <c r="E4" s="114">
        <f>'jan-mrt'!E4:H4</f>
        <v>0</v>
      </c>
      <c r="F4" s="115"/>
      <c r="G4" s="115"/>
      <c r="H4" s="116"/>
      <c r="S4" t="s">
        <v>26</v>
      </c>
    </row>
    <row r="5" spans="1:30" x14ac:dyDescent="0.3">
      <c r="A5" s="1" t="s">
        <v>27</v>
      </c>
      <c r="D5" s="16"/>
      <c r="E5" s="117">
        <f>'jan-mrt'!E5:H5</f>
        <v>0</v>
      </c>
      <c r="F5" s="118"/>
      <c r="G5" s="118"/>
      <c r="H5" s="119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94" t="s">
        <v>24</v>
      </c>
      <c r="T7" s="95"/>
      <c r="U7" s="95"/>
      <c r="V7" s="95"/>
      <c r="W7" s="95"/>
      <c r="X7" s="95"/>
      <c r="Y7" s="95"/>
      <c r="Z7" s="95"/>
      <c r="AA7" s="95"/>
      <c r="AB7" s="95"/>
      <c r="AC7" s="95"/>
      <c r="AD7" s="96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24">
        <f>'jan-mrt'!M8+F28+P28+Z28+F37+P37+Z37+F46+P46+Z46+F55+P55+Z55+F64+P64+Z64</f>
        <v>0</v>
      </c>
      <c r="N8" s="24"/>
      <c r="O8" s="24"/>
      <c r="P8" s="25"/>
      <c r="S8" s="97" t="s">
        <v>22</v>
      </c>
      <c r="T8" s="98"/>
      <c r="U8" s="99" t="s">
        <v>23</v>
      </c>
      <c r="V8" s="100"/>
      <c r="W8" s="100"/>
      <c r="X8" s="100"/>
      <c r="Y8" s="100"/>
      <c r="Z8" s="100"/>
      <c r="AA8" s="100"/>
      <c r="AB8" s="100"/>
      <c r="AC8" s="100"/>
      <c r="AD8" s="101"/>
    </row>
    <row r="9" spans="1:30" x14ac:dyDescent="0.3">
      <c r="A9" s="23" t="s">
        <v>0</v>
      </c>
      <c r="B9" s="24"/>
      <c r="C9" s="24"/>
      <c r="D9" s="24"/>
      <c r="E9" s="43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24">
        <f>'jan-mrt'!M9+SUM(H21:H64)+SUM(R21:R64)+SUM(AB21:AB64)</f>
        <v>0</v>
      </c>
      <c r="N9" s="24"/>
      <c r="O9" s="24"/>
      <c r="P9" s="25"/>
      <c r="S9" s="92"/>
      <c r="T9" s="93"/>
      <c r="U9" s="102"/>
      <c r="V9" s="93"/>
      <c r="W9" s="93"/>
      <c r="X9" s="93"/>
      <c r="Y9" s="93"/>
      <c r="Z9" s="93"/>
      <c r="AA9" s="93"/>
      <c r="AB9" s="93"/>
      <c r="AC9" s="93"/>
      <c r="AD9" s="103"/>
    </row>
    <row r="10" spans="1:30" x14ac:dyDescent="0.3">
      <c r="A10" s="23" t="s">
        <v>19</v>
      </c>
      <c r="B10" s="24"/>
      <c r="C10" s="24"/>
      <c r="D10" s="24"/>
      <c r="E10" s="44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24">
        <f>'jan-mrt'!M10+SUM(I21:I64)+SUM(S21:S64)+SUM(AC21:AC64)</f>
        <v>0</v>
      </c>
      <c r="N10" s="24"/>
      <c r="O10" s="24"/>
      <c r="P10" s="25"/>
      <c r="S10" s="74"/>
      <c r="T10" s="75"/>
      <c r="U10" s="88"/>
      <c r="V10" s="75"/>
      <c r="W10" s="75"/>
      <c r="X10" s="75"/>
      <c r="Y10" s="75"/>
      <c r="Z10" s="75"/>
      <c r="AA10" s="75"/>
      <c r="AB10" s="75"/>
      <c r="AC10" s="75"/>
      <c r="AD10" s="89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24">
        <f>'jan-mrt'!M11+SUM(J21:J64)+SUM(T21:T64)+SUM(AD21:AD64)</f>
        <v>0</v>
      </c>
      <c r="N11" s="24"/>
      <c r="O11" s="24"/>
      <c r="P11" s="25"/>
      <c r="S11" s="74"/>
      <c r="T11" s="75"/>
      <c r="U11" s="88"/>
      <c r="V11" s="75"/>
      <c r="W11" s="75"/>
      <c r="X11" s="75"/>
      <c r="Y11" s="75"/>
      <c r="Z11" s="75"/>
      <c r="AA11" s="75"/>
      <c r="AB11" s="75"/>
      <c r="AC11" s="75"/>
      <c r="AD11" s="89"/>
    </row>
    <row r="12" spans="1:30" x14ac:dyDescent="0.3">
      <c r="A12" s="23" t="str">
        <f>'jan-mrt'!A12</f>
        <v>Saldo vakantie-uren 2024</v>
      </c>
      <c r="B12" s="24"/>
      <c r="C12" s="24"/>
      <c r="D12" s="24"/>
      <c r="E12" s="55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120"/>
      <c r="T12" s="75"/>
      <c r="U12" s="88"/>
      <c r="V12" s="75"/>
      <c r="W12" s="75"/>
      <c r="X12" s="75"/>
      <c r="Y12" s="75"/>
      <c r="Z12" s="75"/>
      <c r="AA12" s="75"/>
      <c r="AB12" s="75"/>
      <c r="AC12" s="75"/>
      <c r="AD12" s="89"/>
    </row>
    <row r="13" spans="1:30" x14ac:dyDescent="0.3">
      <c r="A13" s="23" t="str">
        <f>'jan-mrt'!A13</f>
        <v>Vakantie-uren 2025</v>
      </c>
      <c r="B13" s="24"/>
      <c r="C13" s="24"/>
      <c r="D13" s="24"/>
      <c r="E13" s="27">
        <f>'jan-mrt'!E13</f>
        <v>228</v>
      </c>
      <c r="F13" s="24"/>
      <c r="G13" s="24"/>
      <c r="H13" s="24" t="str">
        <f>'jan-mrt'!H13</f>
        <v>Saldo te werken 2025</v>
      </c>
      <c r="I13" s="24"/>
      <c r="J13" s="24"/>
      <c r="K13" s="24"/>
      <c r="L13" s="24"/>
      <c r="M13" s="26">
        <f>E14-SUM(M8:M10)-M11-M14</f>
        <v>1748</v>
      </c>
      <c r="N13" s="24" t="s">
        <v>28</v>
      </c>
      <c r="O13" s="24"/>
      <c r="P13" s="25"/>
      <c r="S13" s="74"/>
      <c r="T13" s="75"/>
      <c r="U13" s="88"/>
      <c r="V13" s="75"/>
      <c r="W13" s="75"/>
      <c r="X13" s="75"/>
      <c r="Y13" s="75"/>
      <c r="Z13" s="75"/>
      <c r="AA13" s="75"/>
      <c r="AB13" s="75"/>
      <c r="AC13" s="75"/>
      <c r="AD13" s="89"/>
    </row>
    <row r="14" spans="1:30" x14ac:dyDescent="0.3">
      <c r="A14" s="23" t="str">
        <f>'jan-mrt'!A14</f>
        <v>Contracturen 2025</v>
      </c>
      <c r="B14" s="24"/>
      <c r="C14" s="24"/>
      <c r="D14" s="24"/>
      <c r="E14" s="45">
        <f>'jan-mrt'!E14</f>
        <v>1976</v>
      </c>
      <c r="F14" s="24"/>
      <c r="G14" s="24"/>
      <c r="H14" s="24" t="s">
        <v>87</v>
      </c>
      <c r="I14" s="24"/>
      <c r="J14" s="24"/>
      <c r="K14" s="24"/>
      <c r="L14" s="24"/>
      <c r="M14" s="26">
        <f>E13-M11</f>
        <v>228</v>
      </c>
      <c r="N14" s="24"/>
      <c r="O14" s="24"/>
      <c r="P14" s="25"/>
      <c r="S14" s="74"/>
      <c r="T14" s="75"/>
      <c r="U14" s="88"/>
      <c r="V14" s="75"/>
      <c r="W14" s="75"/>
      <c r="X14" s="75"/>
      <c r="Y14" s="75"/>
      <c r="Z14" s="75"/>
      <c r="AA14" s="75"/>
      <c r="AB14" s="75"/>
      <c r="AC14" s="75"/>
      <c r="AD14" s="89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76"/>
      <c r="T15" s="77"/>
      <c r="U15" s="90"/>
      <c r="V15" s="77"/>
      <c r="W15" s="77"/>
      <c r="X15" s="77"/>
      <c r="Y15" s="77"/>
      <c r="Z15" s="77"/>
      <c r="AA15" s="77"/>
      <c r="AB15" s="77"/>
      <c r="AC15" s="77"/>
      <c r="AD15" s="91"/>
    </row>
    <row r="17" spans="1:30" x14ac:dyDescent="0.3">
      <c r="A17" s="73" t="s">
        <v>44</v>
      </c>
      <c r="B17" s="73"/>
      <c r="C17" s="73"/>
      <c r="D17" s="73"/>
      <c r="E17" s="73"/>
      <c r="F17" s="73"/>
      <c r="G17" s="73"/>
    </row>
    <row r="18" spans="1:30" ht="15" thickBot="1" x14ac:dyDescent="0.35">
      <c r="A18" s="2"/>
    </row>
    <row r="19" spans="1:30" ht="129.75" customHeight="1" thickBot="1" x14ac:dyDescent="0.35">
      <c r="A19" s="83" t="s">
        <v>29</v>
      </c>
      <c r="B19" s="84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83" t="s">
        <v>30</v>
      </c>
      <c r="L19" s="84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83" t="s">
        <v>31</v>
      </c>
      <c r="V19" s="84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14</v>
      </c>
      <c r="B20" s="34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19</v>
      </c>
      <c r="L20" s="34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23</v>
      </c>
      <c r="V20" s="38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6">
        <f>'jan-mrt'!V54+1</f>
        <v>45747</v>
      </c>
      <c r="C21" s="3"/>
      <c r="D21" s="3"/>
      <c r="E21" s="3"/>
      <c r="F21" s="3"/>
      <c r="G21" s="3"/>
      <c r="H21" s="3"/>
      <c r="I21" s="3"/>
      <c r="J21" s="5"/>
      <c r="K21" s="40" t="s">
        <v>6</v>
      </c>
      <c r="L21" s="51">
        <f>B63+1</f>
        <v>45782</v>
      </c>
      <c r="M21" s="52"/>
      <c r="N21" s="52"/>
      <c r="O21" s="52"/>
      <c r="P21" s="52"/>
      <c r="Q21" s="52"/>
      <c r="R21" s="52"/>
      <c r="S21" s="57"/>
      <c r="T21" s="53"/>
      <c r="U21" s="40" t="s">
        <v>6</v>
      </c>
      <c r="V21" s="51">
        <f>L54+1</f>
        <v>45810</v>
      </c>
      <c r="W21" s="3"/>
      <c r="X21" s="3"/>
      <c r="Y21" s="3"/>
      <c r="Z21" s="3"/>
      <c r="AA21" s="3"/>
      <c r="AB21" s="3"/>
      <c r="AC21" s="3"/>
      <c r="AD21" s="5"/>
    </row>
    <row r="22" spans="1:30" ht="18" customHeight="1" x14ac:dyDescent="0.3">
      <c r="A22" s="40" t="s">
        <v>7</v>
      </c>
      <c r="B22" s="51">
        <f>B21+1</f>
        <v>45748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1">
        <f>L21+1</f>
        <v>45783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 t="shared" ref="V22:V27" si="0">V21+1</f>
        <v>45811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1">B22+1</f>
        <v>45749</v>
      </c>
      <c r="C23" s="3"/>
      <c r="D23" s="3"/>
      <c r="E23" s="3"/>
      <c r="F23" s="3"/>
      <c r="G23" s="3"/>
      <c r="H23" s="3"/>
      <c r="I23" s="4"/>
      <c r="J23" s="5"/>
      <c r="K23" s="40" t="s">
        <v>8</v>
      </c>
      <c r="L23" s="51">
        <f t="shared" ref="L23:L27" si="2">L22+1</f>
        <v>45784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si="0"/>
        <v>45812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1"/>
        <v>45750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1">
        <f t="shared" si="2"/>
        <v>45785</v>
      </c>
      <c r="M24" s="3"/>
      <c r="N24" s="3"/>
      <c r="O24" s="3"/>
      <c r="P24" s="3"/>
      <c r="Q24" s="3"/>
      <c r="R24" s="3"/>
      <c r="S24" s="3"/>
      <c r="T24" s="5"/>
      <c r="U24" s="40" t="s">
        <v>9</v>
      </c>
      <c r="V24" s="51">
        <f t="shared" si="0"/>
        <v>45813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1"/>
        <v>45751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1">
        <f t="shared" si="2"/>
        <v>45786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0"/>
        <v>45814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1"/>
        <v>45752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1">
        <f t="shared" si="2"/>
        <v>45787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0"/>
        <v>45815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0" t="s">
        <v>12</v>
      </c>
      <c r="B27" s="51">
        <f t="shared" si="1"/>
        <v>45753</v>
      </c>
      <c r="C27" s="3"/>
      <c r="D27" s="3"/>
      <c r="E27" s="3"/>
      <c r="F27" s="3"/>
      <c r="G27" s="3"/>
      <c r="H27" s="3"/>
      <c r="I27" s="4"/>
      <c r="J27" s="5"/>
      <c r="K27" s="42" t="s">
        <v>12</v>
      </c>
      <c r="L27" s="51">
        <f t="shared" si="2"/>
        <v>45788</v>
      </c>
      <c r="M27" s="3"/>
      <c r="N27" s="3"/>
      <c r="O27" s="3"/>
      <c r="P27" s="3"/>
      <c r="Q27" s="3"/>
      <c r="R27" s="3"/>
      <c r="S27" s="4"/>
      <c r="T27" s="5"/>
      <c r="U27" s="42" t="s">
        <v>12</v>
      </c>
      <c r="V27" s="51">
        <f t="shared" si="0"/>
        <v>45816</v>
      </c>
      <c r="W27" s="52"/>
      <c r="X27" s="52"/>
      <c r="Y27" s="52"/>
      <c r="Z27" s="52"/>
      <c r="AA27" s="52"/>
      <c r="AB27" s="52"/>
      <c r="AC27" s="57"/>
      <c r="AD27" s="53"/>
    </row>
    <row r="28" spans="1:30" ht="18" customHeight="1" thickBot="1" x14ac:dyDescent="0.35">
      <c r="A28" s="81" t="s">
        <v>25</v>
      </c>
      <c r="B28" s="79"/>
      <c r="C28" s="79"/>
      <c r="D28" s="79"/>
      <c r="E28" s="79"/>
      <c r="F28" s="78">
        <f>SUM(C21:G27)</f>
        <v>0</v>
      </c>
      <c r="G28" s="79"/>
      <c r="H28" s="79"/>
      <c r="I28" s="79"/>
      <c r="J28" s="80"/>
      <c r="K28" s="81" t="s">
        <v>25</v>
      </c>
      <c r="L28" s="79"/>
      <c r="M28" s="79"/>
      <c r="N28" s="79"/>
      <c r="O28" s="79"/>
      <c r="P28" s="78">
        <f>SUM(M21:Q27)</f>
        <v>0</v>
      </c>
      <c r="Q28" s="79"/>
      <c r="R28" s="79"/>
      <c r="S28" s="79"/>
      <c r="T28" s="80"/>
      <c r="U28" s="81" t="s">
        <v>25</v>
      </c>
      <c r="V28" s="79"/>
      <c r="W28" s="79"/>
      <c r="X28" s="79"/>
      <c r="Y28" s="79"/>
      <c r="Z28" s="78">
        <f>SUM(W21:AA27)</f>
        <v>0</v>
      </c>
      <c r="AA28" s="79"/>
      <c r="AB28" s="79"/>
      <c r="AC28" s="79"/>
      <c r="AD28" s="80"/>
    </row>
    <row r="29" spans="1:30" ht="18" customHeight="1" x14ac:dyDescent="0.3">
      <c r="A29" s="33" t="str">
        <f>"WEEK "&amp;WEEKNUM(B30,21)</f>
        <v>WEEK 15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20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24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45754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45789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45817</v>
      </c>
      <c r="W30" s="52"/>
      <c r="X30" s="52"/>
      <c r="Y30" s="52"/>
      <c r="Z30" s="52"/>
      <c r="AA30" s="52"/>
      <c r="AB30" s="52"/>
      <c r="AC30" s="52"/>
      <c r="AD30" s="53"/>
    </row>
    <row r="31" spans="1:30" ht="18" customHeight="1" x14ac:dyDescent="0.3">
      <c r="A31" s="40" t="s">
        <v>7</v>
      </c>
      <c r="B31" s="51">
        <f>B30+1</f>
        <v>45755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45790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45818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45756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45791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45819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45757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45792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45820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45758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45793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45821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45759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45794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45822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45760</v>
      </c>
      <c r="C36" s="3"/>
      <c r="D36" s="3"/>
      <c r="E36" s="3"/>
      <c r="F36" s="3"/>
      <c r="G36" s="3"/>
      <c r="H36" s="3"/>
      <c r="I36" s="3"/>
      <c r="J36" s="5"/>
      <c r="K36" s="42" t="s">
        <v>12</v>
      </c>
      <c r="L36" s="51">
        <f t="shared" si="4"/>
        <v>45795</v>
      </c>
      <c r="M36" s="3"/>
      <c r="N36" s="3"/>
      <c r="O36" s="3"/>
      <c r="P36" s="3"/>
      <c r="Q36" s="3"/>
      <c r="R36" s="3"/>
      <c r="S36" s="3"/>
      <c r="T36" s="5"/>
      <c r="U36" s="42" t="s">
        <v>12</v>
      </c>
      <c r="V36" s="51">
        <f t="shared" si="5"/>
        <v>45823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81" t="s">
        <v>25</v>
      </c>
      <c r="B37" s="79"/>
      <c r="C37" s="79"/>
      <c r="D37" s="79"/>
      <c r="E37" s="79"/>
      <c r="F37" s="78">
        <f>SUM(C30:G36)</f>
        <v>0</v>
      </c>
      <c r="G37" s="79"/>
      <c r="H37" s="79"/>
      <c r="I37" s="79"/>
      <c r="J37" s="80"/>
      <c r="K37" s="81" t="s">
        <v>25</v>
      </c>
      <c r="L37" s="79"/>
      <c r="M37" s="79"/>
      <c r="N37" s="79"/>
      <c r="O37" s="79"/>
      <c r="P37" s="78">
        <f>SUM(M30:Q36)</f>
        <v>0</v>
      </c>
      <c r="Q37" s="79"/>
      <c r="R37" s="79"/>
      <c r="S37" s="79"/>
      <c r="T37" s="80"/>
      <c r="U37" s="81" t="s">
        <v>25</v>
      </c>
      <c r="V37" s="79"/>
      <c r="W37" s="79"/>
      <c r="X37" s="79"/>
      <c r="Y37" s="79"/>
      <c r="Z37" s="78">
        <f>SUM(W30:AA36)</f>
        <v>0</v>
      </c>
      <c r="AA37" s="79"/>
      <c r="AB37" s="79"/>
      <c r="AC37" s="79"/>
      <c r="AD37" s="80"/>
    </row>
    <row r="38" spans="1:30" ht="18" customHeight="1" x14ac:dyDescent="0.3">
      <c r="A38" s="33" t="str">
        <f>"WEEK "&amp;WEEKNUM(B39,21)</f>
        <v>WEEK 16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21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25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45761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45796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45824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45762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45797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45825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45763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45798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45826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45764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45799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45827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45765</v>
      </c>
      <c r="C43" s="52"/>
      <c r="D43" s="52"/>
      <c r="E43" s="52"/>
      <c r="F43" s="52"/>
      <c r="G43" s="52"/>
      <c r="H43" s="52"/>
      <c r="I43" s="52"/>
      <c r="J43" s="53"/>
      <c r="K43" s="40" t="s">
        <v>10</v>
      </c>
      <c r="L43" s="51">
        <f t="shared" si="7"/>
        <v>45800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45828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45766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45801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45829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45767</v>
      </c>
      <c r="C45" s="58"/>
      <c r="D45" s="58"/>
      <c r="E45" s="58"/>
      <c r="F45" s="58"/>
      <c r="G45" s="58"/>
      <c r="H45" s="58"/>
      <c r="I45" s="58"/>
      <c r="J45" s="59"/>
      <c r="K45" s="42" t="s">
        <v>12</v>
      </c>
      <c r="L45" s="51">
        <f t="shared" si="7"/>
        <v>45802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45830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81" t="s">
        <v>25</v>
      </c>
      <c r="B46" s="79"/>
      <c r="C46" s="79"/>
      <c r="D46" s="79"/>
      <c r="E46" s="79"/>
      <c r="F46" s="78">
        <f>SUM(C39:G45)</f>
        <v>0</v>
      </c>
      <c r="G46" s="79"/>
      <c r="H46" s="79"/>
      <c r="I46" s="79"/>
      <c r="J46" s="80"/>
      <c r="K46" s="81" t="s">
        <v>25</v>
      </c>
      <c r="L46" s="79"/>
      <c r="M46" s="79"/>
      <c r="N46" s="79"/>
      <c r="O46" s="79"/>
      <c r="P46" s="78">
        <f>SUM(M39:Q45)</f>
        <v>0</v>
      </c>
      <c r="Q46" s="79"/>
      <c r="R46" s="79"/>
      <c r="S46" s="79"/>
      <c r="T46" s="80"/>
      <c r="U46" s="81" t="s">
        <v>25</v>
      </c>
      <c r="V46" s="79"/>
      <c r="W46" s="79"/>
      <c r="X46" s="79"/>
      <c r="Y46" s="79"/>
      <c r="Z46" s="78">
        <f>SUM(W39:AA45)</f>
        <v>0</v>
      </c>
      <c r="AA46" s="79"/>
      <c r="AB46" s="79"/>
      <c r="AC46" s="79"/>
      <c r="AD46" s="80"/>
    </row>
    <row r="47" spans="1:30" ht="18" customHeight="1" x14ac:dyDescent="0.3">
      <c r="A47" s="33" t="str">
        <f>"WEEK "&amp;WEEKNUM(B48,21)</f>
        <v>WEEK 17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22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26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45768</v>
      </c>
      <c r="C48" s="52" t="s">
        <v>26</v>
      </c>
      <c r="D48" s="52"/>
      <c r="E48" s="52"/>
      <c r="F48" s="52"/>
      <c r="G48" s="52"/>
      <c r="H48" s="52"/>
      <c r="I48" s="52"/>
      <c r="J48" s="53"/>
      <c r="K48" s="40" t="s">
        <v>6</v>
      </c>
      <c r="L48" s="51">
        <f>L45+1</f>
        <v>45803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45831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45769</v>
      </c>
      <c r="C49" s="3"/>
      <c r="D49" s="3"/>
      <c r="E49" s="3"/>
      <c r="F49" s="3"/>
      <c r="G49" s="3"/>
      <c r="H49" s="3"/>
      <c r="I49" s="3" t="s">
        <v>26</v>
      </c>
      <c r="J49" s="5"/>
      <c r="K49" s="40" t="s">
        <v>7</v>
      </c>
      <c r="L49" s="51">
        <f>L48+1</f>
        <v>45804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45832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45770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45805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45833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45771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45806</v>
      </c>
      <c r="M51" s="52"/>
      <c r="N51" s="52"/>
      <c r="O51" s="52"/>
      <c r="P51" s="52"/>
      <c r="Q51" s="52"/>
      <c r="R51" s="52"/>
      <c r="S51" s="52"/>
      <c r="T51" s="53"/>
      <c r="U51" s="40" t="s">
        <v>9</v>
      </c>
      <c r="V51" s="51">
        <f t="shared" si="11"/>
        <v>45834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45772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45807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45835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45773</v>
      </c>
      <c r="C53" s="52"/>
      <c r="D53" s="52"/>
      <c r="E53" s="52"/>
      <c r="F53" s="52"/>
      <c r="G53" s="52"/>
      <c r="H53" s="52"/>
      <c r="I53" s="52"/>
      <c r="J53" s="53"/>
      <c r="K53" s="40" t="s">
        <v>11</v>
      </c>
      <c r="L53" s="51">
        <f t="shared" si="10"/>
        <v>45808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45836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45774</v>
      </c>
      <c r="C54" s="6"/>
      <c r="D54" s="6"/>
      <c r="E54" s="6"/>
      <c r="F54" s="6"/>
      <c r="G54" s="6"/>
      <c r="H54" s="6"/>
      <c r="I54" s="6"/>
      <c r="J54" s="7"/>
      <c r="K54" s="40" t="s">
        <v>12</v>
      </c>
      <c r="L54" s="51">
        <f t="shared" si="10"/>
        <v>45809</v>
      </c>
      <c r="M54" s="3"/>
      <c r="N54" s="3"/>
      <c r="O54" s="3"/>
      <c r="P54" s="3"/>
      <c r="Q54" s="3"/>
      <c r="R54" s="3"/>
      <c r="S54" s="3"/>
      <c r="T54" s="5"/>
      <c r="U54" s="40" t="s">
        <v>12</v>
      </c>
      <c r="V54" s="51">
        <f t="shared" si="11"/>
        <v>45837</v>
      </c>
      <c r="W54" s="6"/>
      <c r="X54" s="6"/>
      <c r="Y54" s="6"/>
      <c r="Z54" s="6"/>
      <c r="AA54" s="6"/>
      <c r="AB54" s="6"/>
      <c r="AC54" s="6"/>
      <c r="AD54" s="7"/>
    </row>
    <row r="55" spans="1:30" ht="18" customHeight="1" thickBot="1" x14ac:dyDescent="0.35">
      <c r="A55" s="81" t="s">
        <v>25</v>
      </c>
      <c r="B55" s="79"/>
      <c r="C55" s="79"/>
      <c r="D55" s="79"/>
      <c r="E55" s="79"/>
      <c r="F55" s="78">
        <f>SUM(C48:G54)</f>
        <v>0</v>
      </c>
      <c r="G55" s="79"/>
      <c r="H55" s="79"/>
      <c r="I55" s="79"/>
      <c r="J55" s="80"/>
      <c r="K55" s="81" t="s">
        <v>25</v>
      </c>
      <c r="L55" s="79"/>
      <c r="M55" s="79"/>
      <c r="N55" s="79"/>
      <c r="O55" s="79"/>
      <c r="P55" s="78">
        <f>SUM(M48:Q54)</f>
        <v>0</v>
      </c>
      <c r="Q55" s="79"/>
      <c r="R55" s="79"/>
      <c r="S55" s="79"/>
      <c r="T55" s="80"/>
      <c r="U55" s="81" t="s">
        <v>25</v>
      </c>
      <c r="V55" s="79"/>
      <c r="W55" s="79"/>
      <c r="X55" s="79"/>
      <c r="Y55" s="79"/>
      <c r="Z55" s="78">
        <f>SUM(W48:AA54)</f>
        <v>0</v>
      </c>
      <c r="AA55" s="79"/>
      <c r="AB55" s="79"/>
      <c r="AC55" s="79"/>
      <c r="AD55" s="80"/>
    </row>
    <row r="56" spans="1:30" ht="18" customHeight="1" x14ac:dyDescent="0.3">
      <c r="A56" s="33" t="str">
        <f>"WEEK "&amp;WEEKNUM(B57,21)</f>
        <v>WEEK 18</v>
      </c>
      <c r="B56" s="38"/>
      <c r="C56" s="38"/>
      <c r="D56" s="38"/>
      <c r="E56" s="38"/>
      <c r="F56" s="38"/>
      <c r="G56" s="38"/>
      <c r="H56" s="38"/>
      <c r="I56" s="38"/>
      <c r="J56" s="39"/>
      <c r="K56" s="37"/>
      <c r="L56" s="38"/>
      <c r="M56" s="38"/>
      <c r="N56" s="38"/>
      <c r="O56" s="38"/>
      <c r="P56" s="38"/>
      <c r="Q56" s="38"/>
      <c r="R56" s="38"/>
      <c r="S56" s="38"/>
      <c r="T56" s="39"/>
      <c r="U56" s="37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45775</v>
      </c>
      <c r="C57" s="3"/>
      <c r="D57" s="3"/>
      <c r="E57" s="3"/>
      <c r="F57" s="3"/>
      <c r="G57" s="3"/>
      <c r="H57" s="3"/>
      <c r="I57" s="3"/>
      <c r="J57" s="5"/>
      <c r="K57" s="40"/>
      <c r="L57" s="41"/>
      <c r="M57" s="8"/>
      <c r="N57" s="8"/>
      <c r="O57" s="8"/>
      <c r="P57" s="8"/>
      <c r="Q57" s="8"/>
      <c r="R57" s="8"/>
      <c r="S57" s="8"/>
      <c r="T57" s="9"/>
      <c r="U57" s="40"/>
      <c r="V57" s="41"/>
      <c r="W57" s="17"/>
      <c r="X57" s="17"/>
      <c r="Y57" s="17"/>
      <c r="Z57" s="17"/>
      <c r="AA57" s="17"/>
      <c r="AB57" s="17"/>
      <c r="AC57" s="17"/>
      <c r="AD57" s="18"/>
    </row>
    <row r="58" spans="1:30" ht="18" customHeight="1" x14ac:dyDescent="0.3">
      <c r="A58" s="40" t="s">
        <v>7</v>
      </c>
      <c r="B58" s="51">
        <f>B57+1</f>
        <v>45776</v>
      </c>
      <c r="C58" s="3"/>
      <c r="D58" s="3"/>
      <c r="E58" s="3"/>
      <c r="F58" s="3"/>
      <c r="G58" s="3"/>
      <c r="H58" s="3"/>
      <c r="I58" s="3"/>
      <c r="J58" s="5"/>
      <c r="K58" s="40"/>
      <c r="L58" s="41"/>
      <c r="M58" s="8"/>
      <c r="N58" s="8"/>
      <c r="O58" s="8"/>
      <c r="P58" s="8"/>
      <c r="Q58" s="8"/>
      <c r="R58" s="8"/>
      <c r="S58" s="8"/>
      <c r="T58" s="9"/>
      <c r="U58" s="40"/>
      <c r="V58" s="41"/>
      <c r="W58" s="17"/>
      <c r="X58" s="17"/>
      <c r="Y58" s="17"/>
      <c r="Z58" s="17"/>
      <c r="AA58" s="17"/>
      <c r="AB58" s="17"/>
      <c r="AC58" s="17"/>
      <c r="AD58" s="18"/>
    </row>
    <row r="59" spans="1:30" ht="18" customHeight="1" x14ac:dyDescent="0.3">
      <c r="A59" s="40" t="s">
        <v>8</v>
      </c>
      <c r="B59" s="51">
        <f t="shared" ref="B59:B63" si="12">B58+1</f>
        <v>45777</v>
      </c>
      <c r="C59" s="3"/>
      <c r="D59" s="3"/>
      <c r="E59" s="3"/>
      <c r="F59" s="3"/>
      <c r="G59" s="3"/>
      <c r="H59" s="3"/>
      <c r="I59" s="3"/>
      <c r="J59" s="5"/>
      <c r="K59" s="40"/>
      <c r="L59" s="41"/>
      <c r="M59" s="8"/>
      <c r="N59" s="8"/>
      <c r="O59" s="8"/>
      <c r="P59" s="8"/>
      <c r="Q59" s="8"/>
      <c r="R59" s="8"/>
      <c r="S59" s="8"/>
      <c r="T59" s="9"/>
      <c r="U59" s="40"/>
      <c r="V59" s="41"/>
      <c r="W59" s="17"/>
      <c r="X59" s="17"/>
      <c r="Y59" s="17"/>
      <c r="Z59" s="17"/>
      <c r="AA59" s="17"/>
      <c r="AB59" s="17"/>
      <c r="AC59" s="17"/>
      <c r="AD59" s="18"/>
    </row>
    <row r="60" spans="1:30" ht="18" customHeight="1" x14ac:dyDescent="0.3">
      <c r="A60" s="40" t="s">
        <v>9</v>
      </c>
      <c r="B60" s="51">
        <f t="shared" si="12"/>
        <v>45778</v>
      </c>
      <c r="C60" s="3"/>
      <c r="D60" s="3"/>
      <c r="E60" s="3"/>
      <c r="F60" s="3"/>
      <c r="G60" s="3"/>
      <c r="H60" s="3"/>
      <c r="I60" s="3"/>
      <c r="J60" s="5"/>
      <c r="K60" s="40"/>
      <c r="L60" s="41"/>
      <c r="M60" s="8"/>
      <c r="N60" s="8"/>
      <c r="O60" s="8"/>
      <c r="P60" s="8"/>
      <c r="Q60" s="8"/>
      <c r="R60" s="8"/>
      <c r="S60" s="8"/>
      <c r="T60" s="9"/>
      <c r="U60" s="40"/>
      <c r="V60" s="41"/>
      <c r="W60" s="17"/>
      <c r="X60" s="17"/>
      <c r="Y60" s="17"/>
      <c r="Z60" s="17"/>
      <c r="AA60" s="17"/>
      <c r="AB60" s="17"/>
      <c r="AC60" s="17"/>
      <c r="AD60" s="18"/>
    </row>
    <row r="61" spans="1:30" ht="18" customHeight="1" x14ac:dyDescent="0.3">
      <c r="A61" s="40" t="s">
        <v>10</v>
      </c>
      <c r="B61" s="51">
        <f t="shared" si="12"/>
        <v>45779</v>
      </c>
      <c r="C61" s="3"/>
      <c r="D61" s="3"/>
      <c r="E61" s="3"/>
      <c r="F61" s="3"/>
      <c r="G61" s="3"/>
      <c r="H61" s="3"/>
      <c r="I61" s="3"/>
      <c r="J61" s="5"/>
      <c r="K61" s="40"/>
      <c r="L61" s="41"/>
      <c r="M61" s="8"/>
      <c r="N61" s="8"/>
      <c r="O61" s="8"/>
      <c r="P61" s="8"/>
      <c r="Q61" s="8"/>
      <c r="R61" s="8"/>
      <c r="S61" s="8"/>
      <c r="T61" s="9"/>
      <c r="U61" s="40"/>
      <c r="V61" s="41"/>
      <c r="W61" s="17"/>
      <c r="X61" s="17"/>
      <c r="Y61" s="17"/>
      <c r="Z61" s="17"/>
      <c r="AA61" s="17"/>
      <c r="AB61" s="17"/>
      <c r="AC61" s="17"/>
      <c r="AD61" s="18"/>
    </row>
    <row r="62" spans="1:30" ht="18" customHeight="1" x14ac:dyDescent="0.3">
      <c r="A62" s="40" t="s">
        <v>11</v>
      </c>
      <c r="B62" s="51">
        <f t="shared" si="12"/>
        <v>45780</v>
      </c>
      <c r="C62" s="3"/>
      <c r="D62" s="3"/>
      <c r="E62" s="3"/>
      <c r="F62" s="3"/>
      <c r="G62" s="3"/>
      <c r="H62" s="3"/>
      <c r="I62" s="3"/>
      <c r="J62" s="5"/>
      <c r="K62" s="40"/>
      <c r="L62" s="41"/>
      <c r="M62" s="8"/>
      <c r="N62" s="8"/>
      <c r="O62" s="8"/>
      <c r="P62" s="8"/>
      <c r="Q62" s="8"/>
      <c r="R62" s="8"/>
      <c r="S62" s="8"/>
      <c r="T62" s="9"/>
      <c r="U62" s="40"/>
      <c r="V62" s="41"/>
      <c r="W62" s="17"/>
      <c r="X62" s="17"/>
      <c r="Y62" s="17"/>
      <c r="Z62" s="17"/>
      <c r="AA62" s="17"/>
      <c r="AB62" s="17"/>
      <c r="AC62" s="17"/>
      <c r="AD62" s="18"/>
    </row>
    <row r="63" spans="1:30" ht="18" customHeight="1" x14ac:dyDescent="0.3">
      <c r="A63" s="40" t="s">
        <v>12</v>
      </c>
      <c r="B63" s="51">
        <f t="shared" si="12"/>
        <v>45781</v>
      </c>
      <c r="C63" s="6"/>
      <c r="D63" s="6"/>
      <c r="E63" s="6"/>
      <c r="F63" s="6"/>
      <c r="G63" s="6"/>
      <c r="H63" s="6"/>
      <c r="I63" s="6"/>
      <c r="J63" s="7"/>
      <c r="K63" s="40"/>
      <c r="L63" s="41"/>
      <c r="M63" s="10"/>
      <c r="N63" s="10"/>
      <c r="O63" s="10"/>
      <c r="P63" s="10"/>
      <c r="Q63" s="10"/>
      <c r="R63" s="10"/>
      <c r="S63" s="10"/>
      <c r="T63" s="11"/>
      <c r="U63" s="40"/>
      <c r="V63" s="41"/>
      <c r="W63" s="17"/>
      <c r="X63" s="17"/>
      <c r="Y63" s="17"/>
      <c r="Z63" s="17"/>
      <c r="AA63" s="17"/>
      <c r="AB63" s="17"/>
      <c r="AC63" s="17"/>
      <c r="AD63" s="18"/>
    </row>
    <row r="64" spans="1:30" ht="18" customHeight="1" thickBot="1" x14ac:dyDescent="0.35">
      <c r="A64" s="81" t="s">
        <v>25</v>
      </c>
      <c r="B64" s="79"/>
      <c r="C64" s="79"/>
      <c r="D64" s="79"/>
      <c r="E64" s="79"/>
      <c r="F64" s="78">
        <f>SUM(C57:G63)</f>
        <v>0</v>
      </c>
      <c r="G64" s="79"/>
      <c r="H64" s="79"/>
      <c r="I64" s="79"/>
      <c r="J64" s="80"/>
      <c r="K64" s="81" t="s">
        <v>25</v>
      </c>
      <c r="L64" s="79"/>
      <c r="M64" s="79"/>
      <c r="N64" s="79"/>
      <c r="O64" s="79"/>
      <c r="P64" s="78">
        <f>SUM(M57:Q63)</f>
        <v>0</v>
      </c>
      <c r="Q64" s="79"/>
      <c r="R64" s="79"/>
      <c r="S64" s="79"/>
      <c r="T64" s="80"/>
      <c r="U64" s="81" t="s">
        <v>25</v>
      </c>
      <c r="V64" s="79"/>
      <c r="W64" s="79"/>
      <c r="X64" s="79"/>
      <c r="Y64" s="79"/>
      <c r="Z64" s="78">
        <f>SUM(W57:AA63)</f>
        <v>0</v>
      </c>
      <c r="AA64" s="79"/>
      <c r="AB64" s="79"/>
      <c r="AC64" s="79"/>
      <c r="AD64" s="80"/>
    </row>
    <row r="67" spans="5:5" x14ac:dyDescent="0.3">
      <c r="E67" t="s">
        <v>26</v>
      </c>
    </row>
  </sheetData>
  <sheetProtection algorithmName="SHA-512" hashValue="8CxEZf7oRjbhMZgq6fffNV35WVtJcg0E+x7yIcMfk77+ooAxivVMMK0VrcWLRjkZ79vwt7yjKvXRt6zvq6ybUw==" saltValue="kwbDmdkknKc+cfVYxsWDgg==" spinCount="100000" sheet="1" selectLockedCells="1"/>
  <mergeCells count="55">
    <mergeCell ref="Z64:AD64"/>
    <mergeCell ref="S9:T9"/>
    <mergeCell ref="S10:T10"/>
    <mergeCell ref="S11:T11"/>
    <mergeCell ref="S12:T12"/>
    <mergeCell ref="S13:T13"/>
    <mergeCell ref="S14:T14"/>
    <mergeCell ref="S15:T15"/>
    <mergeCell ref="Z46:AD46"/>
    <mergeCell ref="Z55:AD55"/>
    <mergeCell ref="Z28:AD28"/>
    <mergeCell ref="Z37:AD37"/>
    <mergeCell ref="U14:AD14"/>
    <mergeCell ref="U15:AD15"/>
    <mergeCell ref="A64:E64"/>
    <mergeCell ref="F64:J64"/>
    <mergeCell ref="K64:O64"/>
    <mergeCell ref="P64:T64"/>
    <mergeCell ref="U64:Y64"/>
    <mergeCell ref="A55:E55"/>
    <mergeCell ref="F55:J55"/>
    <mergeCell ref="K55:O55"/>
    <mergeCell ref="P55:T55"/>
    <mergeCell ref="U55:Y55"/>
    <mergeCell ref="A46:E46"/>
    <mergeCell ref="F46:J46"/>
    <mergeCell ref="K46:O46"/>
    <mergeCell ref="P46:T46"/>
    <mergeCell ref="U46:Y46"/>
    <mergeCell ref="A37:E37"/>
    <mergeCell ref="F37:J37"/>
    <mergeCell ref="K37:O37"/>
    <mergeCell ref="P37:T37"/>
    <mergeCell ref="U37:Y37"/>
    <mergeCell ref="A28:E28"/>
    <mergeCell ref="F28:J28"/>
    <mergeCell ref="K28:O28"/>
    <mergeCell ref="P28:T28"/>
    <mergeCell ref="U28:Y28"/>
    <mergeCell ref="A19:B19"/>
    <mergeCell ref="K19:L19"/>
    <mergeCell ref="U19:V19"/>
    <mergeCell ref="A17:G17"/>
    <mergeCell ref="U8:AD8"/>
    <mergeCell ref="U11:AD11"/>
    <mergeCell ref="U12:AD12"/>
    <mergeCell ref="U13:AD13"/>
    <mergeCell ref="C2:F2"/>
    <mergeCell ref="U9:AD9"/>
    <mergeCell ref="U10:AD10"/>
    <mergeCell ref="E4:H4"/>
    <mergeCell ref="E5:H5"/>
    <mergeCell ref="J3:U3"/>
    <mergeCell ref="S7:AD7"/>
    <mergeCell ref="S8:T8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D67"/>
  <sheetViews>
    <sheetView showGridLines="0" topLeftCell="A11" zoomScaleNormal="100" workbookViewId="0">
      <selection activeCell="O34" sqref="O34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'apr-juni'!A2</f>
        <v>Naam kerk</v>
      </c>
      <c r="B2" s="1"/>
      <c r="C2" s="111">
        <f>'jan-mrt'!C2:F2</f>
        <v>0</v>
      </c>
      <c r="D2" s="112"/>
      <c r="E2" s="112"/>
      <c r="F2" s="113"/>
    </row>
    <row r="3" spans="1:30" ht="46.2" x14ac:dyDescent="0.85">
      <c r="J3" s="104" t="str">
        <f>'apr-juni'!J3:U3</f>
        <v>JAARURENKAART 2025</v>
      </c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30" x14ac:dyDescent="0.3">
      <c r="A4" s="1" t="s">
        <v>56</v>
      </c>
      <c r="E4" s="114">
        <f>'jan-mrt'!E4:H4</f>
        <v>0</v>
      </c>
      <c r="F4" s="115"/>
      <c r="G4" s="115"/>
      <c r="H4" s="116"/>
      <c r="S4" t="s">
        <v>26</v>
      </c>
    </row>
    <row r="5" spans="1:30" x14ac:dyDescent="0.3">
      <c r="A5" s="1" t="s">
        <v>27</v>
      </c>
      <c r="E5" s="117">
        <f>'jan-mrt'!E5:H5</f>
        <v>0</v>
      </c>
      <c r="F5" s="118"/>
      <c r="G5" s="118"/>
      <c r="H5" s="119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94" t="s">
        <v>24</v>
      </c>
      <c r="T7" s="95"/>
      <c r="U7" s="95"/>
      <c r="V7" s="95"/>
      <c r="W7" s="95"/>
      <c r="X7" s="95"/>
      <c r="Y7" s="95"/>
      <c r="Z7" s="95"/>
      <c r="AA7" s="95"/>
      <c r="AB7" s="95"/>
      <c r="AC7" s="95"/>
      <c r="AD7" s="96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46">
        <f>'apr-juni'!M8+F28+P28+Z28+F37+P37+Z37+F46+P46+Z46+F55+P55+Z55+F64+P64+Z64</f>
        <v>0</v>
      </c>
      <c r="N8" s="24"/>
      <c r="O8" s="24"/>
      <c r="P8" s="25"/>
      <c r="S8" s="97" t="s">
        <v>22</v>
      </c>
      <c r="T8" s="98"/>
      <c r="U8" s="99" t="s">
        <v>23</v>
      </c>
      <c r="V8" s="100"/>
      <c r="W8" s="100"/>
      <c r="X8" s="100"/>
      <c r="Y8" s="100"/>
      <c r="Z8" s="100"/>
      <c r="AA8" s="100"/>
      <c r="AB8" s="100"/>
      <c r="AC8" s="100"/>
      <c r="AD8" s="101"/>
    </row>
    <row r="9" spans="1:30" x14ac:dyDescent="0.3">
      <c r="A9" s="23" t="s">
        <v>0</v>
      </c>
      <c r="B9" s="24"/>
      <c r="C9" s="24"/>
      <c r="D9" s="24"/>
      <c r="E9" s="47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46">
        <f>'apr-juni'!M9+SUM(H21:H64)+SUM(R21:R64)+SUM(AB21:AB64)</f>
        <v>0</v>
      </c>
      <c r="N9" s="24"/>
      <c r="O9" s="24"/>
      <c r="P9" s="25"/>
      <c r="S9" s="92"/>
      <c r="T9" s="93"/>
      <c r="U9" s="102"/>
      <c r="V9" s="93"/>
      <c r="W9" s="93"/>
      <c r="X9" s="93"/>
      <c r="Y9" s="93"/>
      <c r="Z9" s="93"/>
      <c r="AA9" s="93"/>
      <c r="AB9" s="93"/>
      <c r="AC9" s="93"/>
      <c r="AD9" s="103"/>
    </row>
    <row r="10" spans="1:30" x14ac:dyDescent="0.3">
      <c r="A10" s="23" t="s">
        <v>19</v>
      </c>
      <c r="B10" s="24"/>
      <c r="C10" s="24"/>
      <c r="D10" s="24"/>
      <c r="E10" s="48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46">
        <f>'apr-juni'!M10+SUM(I21:I64)+SUM(S21:S64)+SUM(AC21:AC64)</f>
        <v>0</v>
      </c>
      <c r="N10" s="24"/>
      <c r="O10" s="24"/>
      <c r="P10" s="25"/>
      <c r="S10" s="74"/>
      <c r="T10" s="75"/>
      <c r="U10" s="88"/>
      <c r="V10" s="75"/>
      <c r="W10" s="75"/>
      <c r="X10" s="75"/>
      <c r="Y10" s="75"/>
      <c r="Z10" s="75"/>
      <c r="AA10" s="75"/>
      <c r="AB10" s="75"/>
      <c r="AC10" s="75"/>
      <c r="AD10" s="89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46">
        <f>'apr-juni'!M11+SUM(J21:J64)+SUM(T21:T64)+SUM(AD21:AD64)</f>
        <v>0</v>
      </c>
      <c r="N11" s="24"/>
      <c r="O11" s="24"/>
      <c r="P11" s="25"/>
      <c r="S11" s="74"/>
      <c r="T11" s="75"/>
      <c r="U11" s="88"/>
      <c r="V11" s="75"/>
      <c r="W11" s="75"/>
      <c r="X11" s="75"/>
      <c r="Y11" s="75"/>
      <c r="Z11" s="75"/>
      <c r="AA11" s="75"/>
      <c r="AB11" s="75"/>
      <c r="AC11" s="75"/>
      <c r="AD11" s="89"/>
    </row>
    <row r="12" spans="1:30" x14ac:dyDescent="0.3">
      <c r="A12" s="23" t="str">
        <f>'apr-juni'!A12</f>
        <v>Saldo vakantie-uren 2024</v>
      </c>
      <c r="B12" s="24"/>
      <c r="C12" s="24"/>
      <c r="D12" s="24"/>
      <c r="E12" s="54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4"/>
      <c r="T12" s="75"/>
      <c r="U12" s="88"/>
      <c r="V12" s="75"/>
      <c r="W12" s="75"/>
      <c r="X12" s="75"/>
      <c r="Y12" s="75"/>
      <c r="Z12" s="75"/>
      <c r="AA12" s="75"/>
      <c r="AB12" s="75"/>
      <c r="AC12" s="75"/>
      <c r="AD12" s="89"/>
    </row>
    <row r="13" spans="1:30" x14ac:dyDescent="0.3">
      <c r="A13" s="23" t="str">
        <f>'apr-juni'!A13</f>
        <v>Vakantie-uren 2025</v>
      </c>
      <c r="B13" s="24"/>
      <c r="C13" s="24"/>
      <c r="D13" s="24"/>
      <c r="E13" s="27">
        <f>'jan-mrt'!E13</f>
        <v>228</v>
      </c>
      <c r="F13" s="24"/>
      <c r="G13" s="24"/>
      <c r="H13" s="24" t="str">
        <f>'apr-juni'!H13</f>
        <v>Saldo te werken 2025</v>
      </c>
      <c r="I13" s="24"/>
      <c r="J13" s="24"/>
      <c r="K13" s="24"/>
      <c r="L13" s="24"/>
      <c r="M13" s="27">
        <f>E14-SUM(M8:M10)-M11-M14</f>
        <v>1748</v>
      </c>
      <c r="N13" s="24" t="s">
        <v>28</v>
      </c>
      <c r="O13" s="24"/>
      <c r="P13" s="25"/>
      <c r="S13" s="74"/>
      <c r="T13" s="75"/>
      <c r="U13" s="88"/>
      <c r="V13" s="75"/>
      <c r="W13" s="75"/>
      <c r="X13" s="75"/>
      <c r="Y13" s="75"/>
      <c r="Z13" s="75"/>
      <c r="AA13" s="75"/>
      <c r="AB13" s="75"/>
      <c r="AC13" s="75"/>
      <c r="AD13" s="89"/>
    </row>
    <row r="14" spans="1:30" x14ac:dyDescent="0.3">
      <c r="A14" s="23" t="str">
        <f>'apr-juni'!A14</f>
        <v>Contracturen 2025</v>
      </c>
      <c r="B14" s="24"/>
      <c r="C14" s="24"/>
      <c r="D14" s="24"/>
      <c r="E14" s="49">
        <f>'jan-mrt'!E14</f>
        <v>1976</v>
      </c>
      <c r="F14" s="24"/>
      <c r="G14" s="24"/>
      <c r="H14" s="24" t="str">
        <f>'apr-juni'!H14</f>
        <v>Resterende vakantie-uren 2023</v>
      </c>
      <c r="I14" s="24"/>
      <c r="J14" s="24"/>
      <c r="K14" s="24"/>
      <c r="L14" s="24"/>
      <c r="M14" s="27">
        <f>E13-M11</f>
        <v>228</v>
      </c>
      <c r="N14" s="24"/>
      <c r="O14" s="24"/>
      <c r="P14" s="25"/>
      <c r="S14" s="74"/>
      <c r="T14" s="75"/>
      <c r="U14" s="88"/>
      <c r="V14" s="75"/>
      <c r="W14" s="75"/>
      <c r="X14" s="75"/>
      <c r="Y14" s="75"/>
      <c r="Z14" s="75"/>
      <c r="AA14" s="75"/>
      <c r="AB14" s="75"/>
      <c r="AC14" s="75"/>
      <c r="AD14" s="89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76"/>
      <c r="T15" s="77"/>
      <c r="U15" s="90"/>
      <c r="V15" s="77"/>
      <c r="W15" s="77"/>
      <c r="X15" s="77"/>
      <c r="Y15" s="77"/>
      <c r="Z15" s="77"/>
      <c r="AA15" s="77"/>
      <c r="AB15" s="77"/>
      <c r="AC15" s="77"/>
      <c r="AD15" s="91"/>
    </row>
    <row r="17" spans="1:30" x14ac:dyDescent="0.3">
      <c r="A17" s="73" t="s">
        <v>44</v>
      </c>
      <c r="B17" s="73"/>
      <c r="C17" s="73"/>
      <c r="D17" s="73"/>
      <c r="E17" s="73"/>
      <c r="F17" s="73"/>
      <c r="G17" s="73"/>
    </row>
    <row r="18" spans="1:30" ht="15" thickBot="1" x14ac:dyDescent="0.35">
      <c r="A18" s="2"/>
    </row>
    <row r="19" spans="1:30" ht="129.75" customHeight="1" thickBot="1" x14ac:dyDescent="0.35">
      <c r="A19" s="83" t="s">
        <v>32</v>
      </c>
      <c r="B19" s="84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83" t="s">
        <v>33</v>
      </c>
      <c r="L19" s="84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83" t="s">
        <v>34</v>
      </c>
      <c r="V19" s="84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27</v>
      </c>
      <c r="B20" s="38"/>
      <c r="C20" s="38"/>
      <c r="D20" s="38"/>
      <c r="E20" s="38"/>
      <c r="F20" s="38"/>
      <c r="G20" s="38"/>
      <c r="H20" s="38"/>
      <c r="I20" s="38"/>
      <c r="J20" s="39"/>
      <c r="K20" s="33" t="str">
        <f>"WEEK "&amp;WEEKNUM(L21,21)</f>
        <v>WEEK 32</v>
      </c>
      <c r="L20" s="38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36</v>
      </c>
      <c r="V20" s="38"/>
      <c r="W20" s="38"/>
      <c r="X20" s="38"/>
      <c r="Y20" s="38"/>
      <c r="Z20" s="38"/>
      <c r="AA20" s="38"/>
      <c r="AB20" s="38"/>
      <c r="AC20" s="38"/>
      <c r="AD20" s="39"/>
    </row>
    <row r="21" spans="1:30" ht="18" customHeight="1" x14ac:dyDescent="0.3">
      <c r="A21" s="40" t="s">
        <v>6</v>
      </c>
      <c r="B21" s="51">
        <f>'apr-juni'!V54+1</f>
        <v>45838</v>
      </c>
      <c r="C21" s="6"/>
      <c r="D21" s="6"/>
      <c r="E21" s="6"/>
      <c r="F21" s="6"/>
      <c r="G21" s="6"/>
      <c r="H21" s="6"/>
      <c r="I21" s="6"/>
      <c r="J21" s="7"/>
      <c r="K21" s="40" t="s">
        <v>6</v>
      </c>
      <c r="L21" s="51">
        <f>B63+1</f>
        <v>45873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L54+1</f>
        <v>45901</v>
      </c>
      <c r="W21" s="3"/>
      <c r="X21" s="3"/>
      <c r="Y21" s="3"/>
      <c r="Z21" s="3"/>
      <c r="AA21" s="3"/>
      <c r="AB21" s="3"/>
      <c r="AC21" s="3"/>
      <c r="AD21" s="5"/>
    </row>
    <row r="22" spans="1:30" ht="18" customHeight="1" x14ac:dyDescent="0.3">
      <c r="A22" s="40" t="s">
        <v>7</v>
      </c>
      <c r="B22" s="51">
        <f>B21+1</f>
        <v>45839</v>
      </c>
      <c r="C22" s="6"/>
      <c r="D22" s="6"/>
      <c r="E22" s="6"/>
      <c r="F22" s="6"/>
      <c r="G22" s="6"/>
      <c r="H22" s="6"/>
      <c r="I22" s="6"/>
      <c r="J22" s="7"/>
      <c r="K22" s="40" t="s">
        <v>7</v>
      </c>
      <c r="L22" s="51">
        <f>L21+1</f>
        <v>45874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45902</v>
      </c>
      <c r="W22" s="3"/>
      <c r="X22" s="3"/>
      <c r="Y22" s="3"/>
      <c r="Z22" s="3"/>
      <c r="AA22" s="3"/>
      <c r="AB22" s="3"/>
      <c r="AC22" s="3"/>
      <c r="AD22" s="5"/>
    </row>
    <row r="23" spans="1:30" ht="18" customHeight="1" x14ac:dyDescent="0.3">
      <c r="A23" s="40" t="s">
        <v>8</v>
      </c>
      <c r="B23" s="51">
        <f t="shared" ref="B23:B27" si="0">B22+1</f>
        <v>45840</v>
      </c>
      <c r="C23" s="6"/>
      <c r="D23" s="6"/>
      <c r="E23" s="6"/>
      <c r="F23" s="6"/>
      <c r="G23" s="6"/>
      <c r="H23" s="6"/>
      <c r="I23" s="6"/>
      <c r="J23" s="7"/>
      <c r="K23" s="40" t="s">
        <v>8</v>
      </c>
      <c r="L23" s="51">
        <f t="shared" ref="L23:L27" si="1">L22+1</f>
        <v>45875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45903</v>
      </c>
      <c r="W23" s="3"/>
      <c r="X23" s="3"/>
      <c r="Y23" s="3"/>
      <c r="Z23" s="3"/>
      <c r="AA23" s="3"/>
      <c r="AB23" s="3"/>
      <c r="AC23" s="3"/>
      <c r="AD23" s="5"/>
    </row>
    <row r="24" spans="1:30" ht="18" customHeight="1" x14ac:dyDescent="0.3">
      <c r="A24" s="40" t="s">
        <v>9</v>
      </c>
      <c r="B24" s="51">
        <f t="shared" si="0"/>
        <v>45841</v>
      </c>
      <c r="C24" s="6"/>
      <c r="D24" s="6"/>
      <c r="E24" s="6"/>
      <c r="F24" s="6"/>
      <c r="G24" s="6"/>
      <c r="H24" s="6"/>
      <c r="I24" s="6"/>
      <c r="J24" s="7"/>
      <c r="K24" s="40" t="s">
        <v>9</v>
      </c>
      <c r="L24" s="51">
        <f t="shared" si="1"/>
        <v>45876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45904</v>
      </c>
      <c r="W24" s="3"/>
      <c r="X24" s="3"/>
      <c r="Y24" s="3"/>
      <c r="Z24" s="3"/>
      <c r="AA24" s="3"/>
      <c r="AB24" s="3"/>
      <c r="AC24" s="3"/>
      <c r="AD24" s="5"/>
    </row>
    <row r="25" spans="1:30" ht="18" customHeight="1" x14ac:dyDescent="0.3">
      <c r="A25" s="40" t="s">
        <v>10</v>
      </c>
      <c r="B25" s="51">
        <f t="shared" si="0"/>
        <v>45842</v>
      </c>
      <c r="C25" s="6"/>
      <c r="D25" s="6"/>
      <c r="E25" s="6"/>
      <c r="F25" s="6"/>
      <c r="G25" s="6"/>
      <c r="H25" s="6"/>
      <c r="I25" s="6"/>
      <c r="J25" s="7"/>
      <c r="K25" s="40" t="s">
        <v>10</v>
      </c>
      <c r="L25" s="51">
        <f t="shared" si="1"/>
        <v>45877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45905</v>
      </c>
      <c r="W25" s="3"/>
      <c r="X25" s="3"/>
      <c r="Y25" s="3"/>
      <c r="Z25" s="3"/>
      <c r="AA25" s="3"/>
      <c r="AB25" s="3"/>
      <c r="AC25" s="3"/>
      <c r="AD25" s="5"/>
    </row>
    <row r="26" spans="1:30" ht="18" customHeight="1" x14ac:dyDescent="0.3">
      <c r="A26" s="40" t="s">
        <v>11</v>
      </c>
      <c r="B26" s="51">
        <f t="shared" si="0"/>
        <v>45843</v>
      </c>
      <c r="C26" s="6"/>
      <c r="D26" s="6"/>
      <c r="E26" s="6"/>
      <c r="F26" s="6"/>
      <c r="G26" s="6"/>
      <c r="H26" s="6"/>
      <c r="I26" s="6"/>
      <c r="J26" s="7"/>
      <c r="K26" s="40" t="s">
        <v>11</v>
      </c>
      <c r="L26" s="51">
        <f t="shared" si="1"/>
        <v>45878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45906</v>
      </c>
      <c r="W26" s="3"/>
      <c r="X26" s="3"/>
      <c r="Y26" s="3"/>
      <c r="Z26" s="3"/>
      <c r="AA26" s="3"/>
      <c r="AB26" s="3"/>
      <c r="AC26" s="3"/>
      <c r="AD26" s="5"/>
    </row>
    <row r="27" spans="1:30" ht="18" customHeight="1" x14ac:dyDescent="0.3">
      <c r="A27" s="42" t="s">
        <v>12</v>
      </c>
      <c r="B27" s="51">
        <f t="shared" si="0"/>
        <v>45844</v>
      </c>
      <c r="C27" s="6"/>
      <c r="D27" s="6"/>
      <c r="E27" s="6"/>
      <c r="F27" s="6"/>
      <c r="G27" s="6"/>
      <c r="H27" s="6"/>
      <c r="I27" s="6"/>
      <c r="J27" s="7"/>
      <c r="K27" s="42" t="s">
        <v>12</v>
      </c>
      <c r="L27" s="51">
        <f t="shared" si="1"/>
        <v>45879</v>
      </c>
      <c r="M27" s="3"/>
      <c r="N27" s="3"/>
      <c r="O27" s="3"/>
      <c r="P27" s="3"/>
      <c r="Q27" s="3"/>
      <c r="R27" s="3"/>
      <c r="S27" s="4"/>
      <c r="T27" s="5"/>
      <c r="U27" s="42" t="s">
        <v>12</v>
      </c>
      <c r="V27" s="51">
        <f t="shared" si="2"/>
        <v>45907</v>
      </c>
      <c r="W27" s="6"/>
      <c r="X27" s="6"/>
      <c r="Y27" s="6"/>
      <c r="Z27" s="6"/>
      <c r="AA27" s="6"/>
      <c r="AB27" s="6"/>
      <c r="AC27" s="6"/>
      <c r="AD27" s="7"/>
    </row>
    <row r="28" spans="1:30" ht="18" customHeight="1" thickBot="1" x14ac:dyDescent="0.35">
      <c r="A28" s="81" t="s">
        <v>25</v>
      </c>
      <c r="B28" s="79"/>
      <c r="C28" s="79"/>
      <c r="D28" s="79"/>
      <c r="E28" s="79"/>
      <c r="F28" s="78">
        <f>SUM(C21:G27)</f>
        <v>0</v>
      </c>
      <c r="G28" s="79"/>
      <c r="H28" s="79"/>
      <c r="I28" s="79"/>
      <c r="J28" s="80"/>
      <c r="K28" s="81" t="s">
        <v>25</v>
      </c>
      <c r="L28" s="79"/>
      <c r="M28" s="79"/>
      <c r="N28" s="79"/>
      <c r="O28" s="79"/>
      <c r="P28" s="78">
        <f>SUM(M21:Q27)</f>
        <v>0</v>
      </c>
      <c r="Q28" s="79"/>
      <c r="R28" s="79"/>
      <c r="S28" s="79"/>
      <c r="T28" s="80"/>
      <c r="U28" s="81" t="s">
        <v>25</v>
      </c>
      <c r="V28" s="79"/>
      <c r="W28" s="79"/>
      <c r="X28" s="79"/>
      <c r="Y28" s="79"/>
      <c r="Z28" s="78">
        <f>SUM(W21:AA27)</f>
        <v>0</v>
      </c>
      <c r="AA28" s="79"/>
      <c r="AB28" s="79"/>
      <c r="AC28" s="79"/>
      <c r="AD28" s="80"/>
    </row>
    <row r="29" spans="1:30" ht="18" customHeight="1" x14ac:dyDescent="0.3">
      <c r="A29" s="33" t="str">
        <f>"WEEK "&amp;WEEKNUM(B30,21)</f>
        <v>WEEK 28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33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37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45845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45880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45908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45846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45881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45909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45847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45882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45910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45848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45883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45911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45849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45884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45912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45850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45885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45913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45851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45886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45914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81" t="s">
        <v>25</v>
      </c>
      <c r="B37" s="79"/>
      <c r="C37" s="79"/>
      <c r="D37" s="79"/>
      <c r="E37" s="79"/>
      <c r="F37" s="78">
        <f>SUM(C30:G36)</f>
        <v>0</v>
      </c>
      <c r="G37" s="79"/>
      <c r="H37" s="79"/>
      <c r="I37" s="79"/>
      <c r="J37" s="80"/>
      <c r="K37" s="81" t="s">
        <v>25</v>
      </c>
      <c r="L37" s="79"/>
      <c r="M37" s="79"/>
      <c r="N37" s="79"/>
      <c r="O37" s="79"/>
      <c r="P37" s="78">
        <f>SUM(M30:Q36)</f>
        <v>0</v>
      </c>
      <c r="Q37" s="79"/>
      <c r="R37" s="79"/>
      <c r="S37" s="79"/>
      <c r="T37" s="80"/>
      <c r="U37" s="81" t="s">
        <v>25</v>
      </c>
      <c r="V37" s="79"/>
      <c r="W37" s="79"/>
      <c r="X37" s="79"/>
      <c r="Y37" s="79"/>
      <c r="Z37" s="78">
        <f>SUM(W30:AA36)</f>
        <v>0</v>
      </c>
      <c r="AA37" s="79"/>
      <c r="AB37" s="79"/>
      <c r="AC37" s="79"/>
      <c r="AD37" s="80"/>
    </row>
    <row r="38" spans="1:30" ht="18" customHeight="1" x14ac:dyDescent="0.3">
      <c r="A38" s="33" t="str">
        <f>"WEEK "&amp;WEEKNUM(B39,21)</f>
        <v>WEEK 29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34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38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45852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45887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45915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45853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45888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45916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45854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45889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45917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45855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45890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45918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45856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45891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45919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45857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45892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45920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45858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45893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45921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81" t="s">
        <v>25</v>
      </c>
      <c r="B46" s="79"/>
      <c r="C46" s="79"/>
      <c r="D46" s="79"/>
      <c r="E46" s="79"/>
      <c r="F46" s="78">
        <f>SUM(C39:G45)</f>
        <v>0</v>
      </c>
      <c r="G46" s="79"/>
      <c r="H46" s="79"/>
      <c r="I46" s="79"/>
      <c r="J46" s="80"/>
      <c r="K46" s="81" t="s">
        <v>25</v>
      </c>
      <c r="L46" s="79"/>
      <c r="M46" s="79"/>
      <c r="N46" s="79"/>
      <c r="O46" s="79"/>
      <c r="P46" s="78">
        <f>SUM(M39:Q45)</f>
        <v>0</v>
      </c>
      <c r="Q46" s="79"/>
      <c r="R46" s="79"/>
      <c r="S46" s="79"/>
      <c r="T46" s="80"/>
      <c r="U46" s="81" t="s">
        <v>25</v>
      </c>
      <c r="V46" s="79"/>
      <c r="W46" s="79"/>
      <c r="X46" s="79"/>
      <c r="Y46" s="79"/>
      <c r="Z46" s="78">
        <f>SUM(W39:AA45)</f>
        <v>0</v>
      </c>
      <c r="AA46" s="79"/>
      <c r="AB46" s="79"/>
      <c r="AC46" s="79"/>
      <c r="AD46" s="80"/>
    </row>
    <row r="47" spans="1:30" ht="18" customHeight="1" x14ac:dyDescent="0.3">
      <c r="A47" s="33" t="str">
        <f>"WEEK "&amp;WEEKNUM(B48,21)</f>
        <v>WEEK 30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35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39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45859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45894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45922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45860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45895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45923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45861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45896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45924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45862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45897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45925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45863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45898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45926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45864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45899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45927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45865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45900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45928</v>
      </c>
      <c r="W54" s="3"/>
      <c r="X54" s="3"/>
      <c r="Y54" s="3"/>
      <c r="Z54" s="3"/>
      <c r="AA54" s="3"/>
      <c r="AB54" s="3"/>
      <c r="AC54" s="3"/>
      <c r="AD54" s="5"/>
    </row>
    <row r="55" spans="1:30" ht="18" customHeight="1" thickBot="1" x14ac:dyDescent="0.35">
      <c r="A55" s="81" t="s">
        <v>25</v>
      </c>
      <c r="B55" s="79"/>
      <c r="C55" s="79"/>
      <c r="D55" s="79"/>
      <c r="E55" s="79"/>
      <c r="F55" s="78">
        <f>SUM(C48:G54)</f>
        <v>0</v>
      </c>
      <c r="G55" s="79"/>
      <c r="H55" s="79"/>
      <c r="I55" s="79"/>
      <c r="J55" s="80"/>
      <c r="K55" s="81" t="s">
        <v>25</v>
      </c>
      <c r="L55" s="79"/>
      <c r="M55" s="79"/>
      <c r="N55" s="79"/>
      <c r="O55" s="79"/>
      <c r="P55" s="78">
        <f>SUM(M48:Q54)</f>
        <v>0</v>
      </c>
      <c r="Q55" s="79"/>
      <c r="R55" s="79"/>
      <c r="S55" s="79"/>
      <c r="T55" s="80"/>
      <c r="U55" s="81" t="s">
        <v>25</v>
      </c>
      <c r="V55" s="79"/>
      <c r="W55" s="79"/>
      <c r="X55" s="79"/>
      <c r="Y55" s="79"/>
      <c r="Z55" s="78">
        <f>SUM(W48:AA54)</f>
        <v>0</v>
      </c>
      <c r="AA55" s="79"/>
      <c r="AB55" s="79"/>
      <c r="AC55" s="79"/>
      <c r="AD55" s="80"/>
    </row>
    <row r="56" spans="1:30" ht="18" customHeight="1" x14ac:dyDescent="0.3">
      <c r="A56" s="33" t="str">
        <f>"WEEK "&amp;WEEKNUM(B57,21)</f>
        <v>WEEK 31</v>
      </c>
      <c r="B56" s="34"/>
      <c r="C56" s="38"/>
      <c r="D56" s="38"/>
      <c r="E56" s="38"/>
      <c r="F56" s="38"/>
      <c r="G56" s="38"/>
      <c r="H56" s="38"/>
      <c r="I56" s="38"/>
      <c r="J56" s="39"/>
      <c r="K56" s="33"/>
      <c r="L56" s="34"/>
      <c r="M56" s="38"/>
      <c r="N56" s="38"/>
      <c r="O56" s="38"/>
      <c r="P56" s="38"/>
      <c r="Q56" s="38"/>
      <c r="R56" s="38"/>
      <c r="S56" s="38"/>
      <c r="T56" s="39"/>
      <c r="U56" s="33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45866</v>
      </c>
      <c r="C57" s="3"/>
      <c r="D57" s="3"/>
      <c r="E57" s="3"/>
      <c r="F57" s="3"/>
      <c r="G57" s="3"/>
      <c r="H57" s="3"/>
      <c r="I57" s="3"/>
      <c r="J57" s="5"/>
      <c r="K57" s="40"/>
      <c r="L57" s="41"/>
      <c r="M57" s="3"/>
      <c r="N57" s="3"/>
      <c r="O57" s="3"/>
      <c r="P57" s="3"/>
      <c r="Q57" s="3"/>
      <c r="R57" s="3"/>
      <c r="S57" s="3"/>
      <c r="T57" s="5"/>
      <c r="U57" s="40"/>
      <c r="V57" s="51"/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3">
      <c r="A58" s="40" t="s">
        <v>7</v>
      </c>
      <c r="B58" s="51">
        <f>B57+1</f>
        <v>45867</v>
      </c>
      <c r="C58" s="3"/>
      <c r="D58" s="3"/>
      <c r="E58" s="3"/>
      <c r="F58" s="3"/>
      <c r="G58" s="3"/>
      <c r="H58" s="3"/>
      <c r="I58" s="3"/>
      <c r="J58" s="5"/>
      <c r="K58" s="40"/>
      <c r="L58" s="41"/>
      <c r="M58" s="3"/>
      <c r="N58" s="3"/>
      <c r="O58" s="3"/>
      <c r="P58" s="3"/>
      <c r="Q58" s="3"/>
      <c r="R58" s="3"/>
      <c r="S58" s="3"/>
      <c r="T58" s="5"/>
      <c r="U58" s="40"/>
      <c r="V58" s="51"/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3">
      <c r="A59" s="40" t="s">
        <v>8</v>
      </c>
      <c r="B59" s="51">
        <f t="shared" ref="B59:B63" si="12">B58+1</f>
        <v>45868</v>
      </c>
      <c r="C59" s="3"/>
      <c r="D59" s="3"/>
      <c r="E59" s="3"/>
      <c r="F59" s="3"/>
      <c r="G59" s="3"/>
      <c r="H59" s="3"/>
      <c r="I59" s="3"/>
      <c r="J59" s="5"/>
      <c r="K59" s="40"/>
      <c r="L59" s="41"/>
      <c r="M59" s="3"/>
      <c r="N59" s="3"/>
      <c r="O59" s="3"/>
      <c r="P59" s="3"/>
      <c r="Q59" s="3"/>
      <c r="R59" s="3"/>
      <c r="S59" s="3"/>
      <c r="T59" s="5"/>
      <c r="U59" s="40"/>
      <c r="V59" s="51"/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3">
      <c r="A60" s="40" t="s">
        <v>9</v>
      </c>
      <c r="B60" s="51">
        <f t="shared" si="12"/>
        <v>45869</v>
      </c>
      <c r="C60" s="3"/>
      <c r="D60" s="3"/>
      <c r="E60" s="3"/>
      <c r="F60" s="3"/>
      <c r="G60" s="3"/>
      <c r="H60" s="3"/>
      <c r="I60" s="3"/>
      <c r="J60" s="5"/>
      <c r="K60" s="40"/>
      <c r="L60" s="41"/>
      <c r="M60" s="3"/>
      <c r="N60" s="3"/>
      <c r="O60" s="3"/>
      <c r="P60" s="3"/>
      <c r="Q60" s="3"/>
      <c r="R60" s="3"/>
      <c r="S60" s="3"/>
      <c r="T60" s="5"/>
      <c r="U60" s="40"/>
      <c r="V60" s="51"/>
      <c r="W60" s="3"/>
      <c r="X60" s="3"/>
      <c r="Y60" s="3"/>
      <c r="Z60" s="3"/>
      <c r="AA60" s="3"/>
      <c r="AB60" s="3"/>
      <c r="AC60" s="3"/>
      <c r="AD60" s="5"/>
    </row>
    <row r="61" spans="1:30" ht="18" customHeight="1" x14ac:dyDescent="0.3">
      <c r="A61" s="40" t="s">
        <v>10</v>
      </c>
      <c r="B61" s="51">
        <f t="shared" si="12"/>
        <v>45870</v>
      </c>
      <c r="C61" s="3"/>
      <c r="D61" s="3"/>
      <c r="E61" s="3"/>
      <c r="F61" s="3"/>
      <c r="G61" s="3"/>
      <c r="H61" s="3"/>
      <c r="I61" s="3"/>
      <c r="J61" s="5"/>
      <c r="K61" s="40"/>
      <c r="L61" s="41"/>
      <c r="M61" s="3"/>
      <c r="N61" s="3"/>
      <c r="O61" s="3"/>
      <c r="P61" s="3"/>
      <c r="Q61" s="3"/>
      <c r="R61" s="3"/>
      <c r="S61" s="3"/>
      <c r="T61" s="5"/>
      <c r="U61" s="40"/>
      <c r="V61" s="51"/>
      <c r="W61" s="3"/>
      <c r="X61" s="3"/>
      <c r="Y61" s="3"/>
      <c r="Z61" s="3"/>
      <c r="AA61" s="3"/>
      <c r="AB61" s="3"/>
      <c r="AC61" s="3"/>
      <c r="AD61" s="5"/>
    </row>
    <row r="62" spans="1:30" ht="18" customHeight="1" x14ac:dyDescent="0.3">
      <c r="A62" s="40" t="s">
        <v>11</v>
      </c>
      <c r="B62" s="51">
        <f t="shared" si="12"/>
        <v>45871</v>
      </c>
      <c r="C62" s="3"/>
      <c r="D62" s="3"/>
      <c r="E62" s="3"/>
      <c r="F62" s="3"/>
      <c r="G62" s="3"/>
      <c r="H62" s="3"/>
      <c r="I62" s="3"/>
      <c r="J62" s="5"/>
      <c r="K62" s="40"/>
      <c r="L62" s="41"/>
      <c r="M62" s="3"/>
      <c r="N62" s="3"/>
      <c r="O62" s="3"/>
      <c r="P62" s="3"/>
      <c r="Q62" s="3"/>
      <c r="R62" s="3"/>
      <c r="S62" s="3"/>
      <c r="T62" s="5"/>
      <c r="U62" s="40"/>
      <c r="V62" s="51"/>
      <c r="W62" s="3"/>
      <c r="X62" s="3"/>
      <c r="Y62" s="3"/>
      <c r="Z62" s="3"/>
      <c r="AA62" s="3"/>
      <c r="AB62" s="3"/>
      <c r="AC62" s="3"/>
      <c r="AD62" s="5"/>
    </row>
    <row r="63" spans="1:30" ht="18" customHeight="1" x14ac:dyDescent="0.3">
      <c r="A63" s="40" t="s">
        <v>12</v>
      </c>
      <c r="B63" s="51">
        <f t="shared" si="12"/>
        <v>45872</v>
      </c>
      <c r="C63" s="6"/>
      <c r="D63" s="6"/>
      <c r="E63" s="6"/>
      <c r="F63" s="6"/>
      <c r="G63" s="6"/>
      <c r="H63" s="6"/>
      <c r="I63" s="6"/>
      <c r="J63" s="7"/>
      <c r="K63" s="40"/>
      <c r="L63" s="41"/>
      <c r="M63" s="6"/>
      <c r="N63" s="6"/>
      <c r="O63" s="6"/>
      <c r="P63" s="6"/>
      <c r="Q63" s="6"/>
      <c r="R63" s="6"/>
      <c r="S63" s="6"/>
      <c r="T63" s="7"/>
      <c r="U63" s="42"/>
      <c r="V63" s="51"/>
      <c r="W63" s="3"/>
      <c r="X63" s="3"/>
      <c r="Y63" s="3"/>
      <c r="Z63" s="3"/>
      <c r="AA63" s="3"/>
      <c r="AB63" s="3"/>
      <c r="AC63" s="3"/>
      <c r="AD63" s="5"/>
    </row>
    <row r="64" spans="1:30" ht="18" customHeight="1" thickBot="1" x14ac:dyDescent="0.35">
      <c r="A64" s="81" t="s">
        <v>25</v>
      </c>
      <c r="B64" s="79"/>
      <c r="C64" s="79"/>
      <c r="D64" s="79"/>
      <c r="E64" s="79"/>
      <c r="F64" s="78">
        <f>SUM(C57:G63)</f>
        <v>0</v>
      </c>
      <c r="G64" s="79"/>
      <c r="H64" s="79"/>
      <c r="I64" s="79"/>
      <c r="J64" s="80"/>
      <c r="K64" s="81" t="s">
        <v>25</v>
      </c>
      <c r="L64" s="79"/>
      <c r="M64" s="79"/>
      <c r="N64" s="79"/>
      <c r="O64" s="79"/>
      <c r="P64" s="78">
        <f>SUM(M57:Q63)</f>
        <v>0</v>
      </c>
      <c r="Q64" s="79"/>
      <c r="R64" s="79"/>
      <c r="S64" s="79"/>
      <c r="T64" s="80"/>
      <c r="U64" s="81" t="s">
        <v>25</v>
      </c>
      <c r="V64" s="79"/>
      <c r="W64" s="79"/>
      <c r="X64" s="79"/>
      <c r="Y64" s="79"/>
      <c r="Z64" s="78">
        <f>SUM(W57:AA63)</f>
        <v>0</v>
      </c>
      <c r="AA64" s="79"/>
      <c r="AB64" s="79"/>
      <c r="AC64" s="79"/>
      <c r="AD64" s="80"/>
    </row>
    <row r="67" spans="5:5" x14ac:dyDescent="0.3">
      <c r="E67" t="s">
        <v>26</v>
      </c>
    </row>
  </sheetData>
  <sheetProtection algorithmName="SHA-512" hashValue="jjqLuIgwUhfwyB8amt/sgYTMVmcMwGFibnBFtX7lNQXbIrtbMt+1pWrv/suAjkDEVoc6UXuVXqbHmgIQL9OQPg==" saltValue="1gg9nesIV4wvj5ScTag9Bw==" spinCount="100000" sheet="1" selectLockedCells="1"/>
  <mergeCells count="55">
    <mergeCell ref="J3:U3"/>
    <mergeCell ref="S7:AD7"/>
    <mergeCell ref="S8:T8"/>
    <mergeCell ref="U8:AD8"/>
    <mergeCell ref="C2:F2"/>
    <mergeCell ref="E4:H4"/>
    <mergeCell ref="E5:H5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D67"/>
  <sheetViews>
    <sheetView showGridLines="0" topLeftCell="A14" zoomScaleNormal="100" workbookViewId="0">
      <selection activeCell="D25" sqref="D25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'juli-sept'!A2</f>
        <v>Naam kerk</v>
      </c>
      <c r="B2" s="1"/>
      <c r="C2" s="111">
        <f>'jan-mrt'!C2:F2</f>
        <v>0</v>
      </c>
      <c r="D2" s="112"/>
      <c r="E2" s="112"/>
      <c r="F2" s="113"/>
    </row>
    <row r="3" spans="1:30" ht="46.2" x14ac:dyDescent="0.85">
      <c r="J3" s="104" t="str">
        <f>'juli-sept'!J3:U3</f>
        <v>JAARURENKAART 2025</v>
      </c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30" x14ac:dyDescent="0.3">
      <c r="A4" s="1" t="s">
        <v>56</v>
      </c>
      <c r="E4" s="114">
        <f>'jan-mrt'!E4:H4</f>
        <v>0</v>
      </c>
      <c r="F4" s="115"/>
      <c r="G4" s="115"/>
      <c r="H4" s="116"/>
      <c r="S4" t="s">
        <v>26</v>
      </c>
    </row>
    <row r="5" spans="1:30" x14ac:dyDescent="0.3">
      <c r="A5" s="1" t="s">
        <v>27</v>
      </c>
      <c r="E5" s="117">
        <f>'jan-mrt'!E5:H5</f>
        <v>0</v>
      </c>
      <c r="F5" s="118"/>
      <c r="G5" s="118"/>
      <c r="H5" s="119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94" t="s">
        <v>24</v>
      </c>
      <c r="T7" s="95"/>
      <c r="U7" s="95"/>
      <c r="V7" s="95"/>
      <c r="W7" s="95"/>
      <c r="X7" s="95"/>
      <c r="Y7" s="95"/>
      <c r="Z7" s="95"/>
      <c r="AA7" s="95"/>
      <c r="AB7" s="95"/>
      <c r="AC7" s="95"/>
      <c r="AD7" s="96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46">
        <f>'juli-sept'!M8+F28+P28+Z28+F37+P37+Z37+F46+P46+Z46+F55+P55+Z55+F64+P64+Z64</f>
        <v>0</v>
      </c>
      <c r="N8" s="24"/>
      <c r="O8" s="24"/>
      <c r="P8" s="25"/>
      <c r="S8" s="97" t="s">
        <v>22</v>
      </c>
      <c r="T8" s="98"/>
      <c r="U8" s="99" t="s">
        <v>23</v>
      </c>
      <c r="V8" s="100"/>
      <c r="W8" s="100"/>
      <c r="X8" s="100"/>
      <c r="Y8" s="100"/>
      <c r="Z8" s="100"/>
      <c r="AA8" s="100"/>
      <c r="AB8" s="100"/>
      <c r="AC8" s="100"/>
      <c r="AD8" s="101"/>
    </row>
    <row r="9" spans="1:30" x14ac:dyDescent="0.3">
      <c r="A9" s="23" t="s">
        <v>0</v>
      </c>
      <c r="B9" s="24"/>
      <c r="C9" s="24"/>
      <c r="D9" s="24"/>
      <c r="E9" s="47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46">
        <f>'juli-sept'!M9+SUM(H21:H64)+SUM(R21:R64)+SUM(AB21:AB64)</f>
        <v>0</v>
      </c>
      <c r="N9" s="24"/>
      <c r="O9" s="24"/>
      <c r="P9" s="25"/>
      <c r="S9" s="92"/>
      <c r="T9" s="93"/>
      <c r="U9" s="102"/>
      <c r="V9" s="93"/>
      <c r="W9" s="93"/>
      <c r="X9" s="93"/>
      <c r="Y9" s="93"/>
      <c r="Z9" s="93"/>
      <c r="AA9" s="93"/>
      <c r="AB9" s="93"/>
      <c r="AC9" s="93"/>
      <c r="AD9" s="103"/>
    </row>
    <row r="10" spans="1:30" x14ac:dyDescent="0.3">
      <c r="A10" s="23" t="s">
        <v>19</v>
      </c>
      <c r="B10" s="24"/>
      <c r="C10" s="24"/>
      <c r="D10" s="24"/>
      <c r="E10" s="48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46">
        <f>'juli-sept'!M10+SUM(I21:I64)+SUM(S21:S64)+SUM(AC21:AC64)</f>
        <v>0</v>
      </c>
      <c r="N10" s="24"/>
      <c r="O10" s="24"/>
      <c r="P10" s="25"/>
      <c r="S10" s="74"/>
      <c r="T10" s="75"/>
      <c r="U10" s="88"/>
      <c r="V10" s="75"/>
      <c r="W10" s="75"/>
      <c r="X10" s="75"/>
      <c r="Y10" s="75"/>
      <c r="Z10" s="75"/>
      <c r="AA10" s="75"/>
      <c r="AB10" s="75"/>
      <c r="AC10" s="75"/>
      <c r="AD10" s="89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46">
        <f>'juli-sept'!M11+SUM(J21:J64)+SUM(T21:T64)+SUM(AD21:AD64)</f>
        <v>0</v>
      </c>
      <c r="N11" s="24"/>
      <c r="O11" s="24"/>
      <c r="P11" s="25"/>
      <c r="S11" s="74"/>
      <c r="T11" s="75"/>
      <c r="U11" s="88"/>
      <c r="V11" s="75"/>
      <c r="W11" s="75"/>
      <c r="X11" s="75"/>
      <c r="Y11" s="75"/>
      <c r="Z11" s="75"/>
      <c r="AA11" s="75"/>
      <c r="AB11" s="75"/>
      <c r="AC11" s="75"/>
      <c r="AD11" s="89"/>
    </row>
    <row r="12" spans="1:30" x14ac:dyDescent="0.3">
      <c r="A12" s="23" t="str">
        <f>'juli-sept'!A12</f>
        <v>Saldo vakantie-uren 2024</v>
      </c>
      <c r="B12" s="24"/>
      <c r="C12" s="24"/>
      <c r="D12" s="24"/>
      <c r="E12" s="54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4"/>
      <c r="T12" s="75"/>
      <c r="U12" s="88"/>
      <c r="V12" s="75"/>
      <c r="W12" s="75"/>
      <c r="X12" s="75"/>
      <c r="Y12" s="75"/>
      <c r="Z12" s="75"/>
      <c r="AA12" s="75"/>
      <c r="AB12" s="75"/>
      <c r="AC12" s="75"/>
      <c r="AD12" s="89"/>
    </row>
    <row r="13" spans="1:30" x14ac:dyDescent="0.3">
      <c r="A13" s="23" t="str">
        <f>'juli-sept'!A13</f>
        <v>Vakantie-uren 2025</v>
      </c>
      <c r="B13" s="24"/>
      <c r="C13" s="24"/>
      <c r="D13" s="24"/>
      <c r="E13" s="27">
        <f>'jan-mrt'!E13</f>
        <v>228</v>
      </c>
      <c r="F13" s="24"/>
      <c r="G13" s="24"/>
      <c r="H13" s="24" t="str">
        <f>'juli-sept'!H13</f>
        <v>Saldo te werken 2025</v>
      </c>
      <c r="I13" s="24"/>
      <c r="J13" s="24"/>
      <c r="K13" s="24"/>
      <c r="L13" s="24"/>
      <c r="M13" s="27">
        <f>E14-SUM(M8:M10)-M11-M14</f>
        <v>1748</v>
      </c>
      <c r="N13" s="24" t="s">
        <v>28</v>
      </c>
      <c r="O13" s="24"/>
      <c r="P13" s="25"/>
      <c r="S13" s="74"/>
      <c r="T13" s="75"/>
      <c r="U13" s="88"/>
      <c r="V13" s="75"/>
      <c r="W13" s="75"/>
      <c r="X13" s="75"/>
      <c r="Y13" s="75"/>
      <c r="Z13" s="75"/>
      <c r="AA13" s="75"/>
      <c r="AB13" s="75"/>
      <c r="AC13" s="75"/>
      <c r="AD13" s="89"/>
    </row>
    <row r="14" spans="1:30" x14ac:dyDescent="0.3">
      <c r="A14" s="23" t="str">
        <f>'juli-sept'!A14</f>
        <v>Contracturen 2025</v>
      </c>
      <c r="B14" s="24"/>
      <c r="C14" s="24"/>
      <c r="D14" s="24"/>
      <c r="E14" s="49">
        <f>'jan-mrt'!E14</f>
        <v>1976</v>
      </c>
      <c r="F14" s="24"/>
      <c r="G14" s="24"/>
      <c r="H14" s="24" t="s">
        <v>20</v>
      </c>
      <c r="I14" s="24"/>
      <c r="J14" s="24"/>
      <c r="K14" s="24"/>
      <c r="L14" s="24"/>
      <c r="M14" s="27">
        <f>E13-M11</f>
        <v>228</v>
      </c>
      <c r="N14" s="24"/>
      <c r="O14" s="24"/>
      <c r="P14" s="25"/>
      <c r="S14" s="74"/>
      <c r="T14" s="75"/>
      <c r="U14" s="88"/>
      <c r="V14" s="75"/>
      <c r="W14" s="75"/>
      <c r="X14" s="75"/>
      <c r="Y14" s="75"/>
      <c r="Z14" s="75"/>
      <c r="AA14" s="75"/>
      <c r="AB14" s="75"/>
      <c r="AC14" s="75"/>
      <c r="AD14" s="89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76"/>
      <c r="T15" s="77"/>
      <c r="U15" s="90"/>
      <c r="V15" s="77"/>
      <c r="W15" s="77"/>
      <c r="X15" s="77"/>
      <c r="Y15" s="77"/>
      <c r="Z15" s="77"/>
      <c r="AA15" s="77"/>
      <c r="AB15" s="77"/>
      <c r="AC15" s="77"/>
      <c r="AD15" s="91"/>
    </row>
    <row r="17" spans="1:30" x14ac:dyDescent="0.3">
      <c r="A17" s="73" t="s">
        <v>44</v>
      </c>
      <c r="B17" s="73"/>
      <c r="C17" s="73"/>
      <c r="D17" s="73"/>
      <c r="E17" s="73"/>
      <c r="F17" s="73"/>
      <c r="G17" s="73"/>
    </row>
    <row r="18" spans="1:30" ht="15" thickBot="1" x14ac:dyDescent="0.35">
      <c r="A18" s="2"/>
    </row>
    <row r="19" spans="1:30" ht="129.75" customHeight="1" thickBot="1" x14ac:dyDescent="0.35">
      <c r="A19" s="83" t="s">
        <v>35</v>
      </c>
      <c r="B19" s="84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83" t="s">
        <v>36</v>
      </c>
      <c r="L19" s="84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83" t="s">
        <v>37</v>
      </c>
      <c r="V19" s="84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40</v>
      </c>
      <c r="B20" s="38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44</v>
      </c>
      <c r="L20" s="38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49</v>
      </c>
      <c r="V20" s="34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1">
        <f>'juli-sept'!V54+1</f>
        <v>45929</v>
      </c>
      <c r="C21" s="3"/>
      <c r="D21" s="3"/>
      <c r="E21" s="3"/>
      <c r="F21" s="3"/>
      <c r="G21" s="3"/>
      <c r="H21" s="3"/>
      <c r="I21" s="4"/>
      <c r="J21" s="5"/>
      <c r="K21" s="40" t="s">
        <v>6</v>
      </c>
      <c r="L21" s="51">
        <f>B54+1</f>
        <v>45957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L63+1</f>
        <v>45992</v>
      </c>
      <c r="W21" s="3"/>
      <c r="X21" s="3"/>
      <c r="Y21" s="3"/>
      <c r="Z21" s="3"/>
      <c r="AA21" s="3"/>
      <c r="AB21" s="3"/>
      <c r="AC21" s="4"/>
      <c r="AD21" s="5"/>
    </row>
    <row r="22" spans="1:30" ht="18" customHeight="1" x14ac:dyDescent="0.3">
      <c r="A22" s="40" t="s">
        <v>7</v>
      </c>
      <c r="B22" s="51">
        <f>B21+1</f>
        <v>45930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1">
        <f>L21+1</f>
        <v>45958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45993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0">B22+1</f>
        <v>45931</v>
      </c>
      <c r="C23" s="3"/>
      <c r="D23" s="3"/>
      <c r="E23" s="3"/>
      <c r="F23" s="3"/>
      <c r="G23" s="3"/>
      <c r="H23" s="3"/>
      <c r="I23" s="4"/>
      <c r="J23" s="5"/>
      <c r="K23" s="40" t="s">
        <v>8</v>
      </c>
      <c r="L23" s="51">
        <f t="shared" ref="L23:L27" si="1">L22+1</f>
        <v>45959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45994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0"/>
        <v>45932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1">
        <f t="shared" si="1"/>
        <v>45960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45995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0"/>
        <v>45933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1">
        <f t="shared" si="1"/>
        <v>45961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45996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0"/>
        <v>45934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1">
        <f t="shared" si="1"/>
        <v>45962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45997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2" t="s">
        <v>12</v>
      </c>
      <c r="B27" s="51">
        <f t="shared" si="0"/>
        <v>45935</v>
      </c>
      <c r="C27" s="3"/>
      <c r="D27" s="3"/>
      <c r="E27" s="3"/>
      <c r="F27" s="3"/>
      <c r="G27" s="3"/>
      <c r="H27" s="3"/>
      <c r="I27" s="4"/>
      <c r="J27" s="5"/>
      <c r="K27" s="42" t="s">
        <v>12</v>
      </c>
      <c r="L27" s="51">
        <f t="shared" si="1"/>
        <v>45963</v>
      </c>
      <c r="M27" s="3"/>
      <c r="N27" s="3"/>
      <c r="O27" s="3"/>
      <c r="P27" s="3"/>
      <c r="Q27" s="3"/>
      <c r="R27" s="3"/>
      <c r="S27" s="4"/>
      <c r="T27" s="5"/>
      <c r="U27" s="40" t="s">
        <v>12</v>
      </c>
      <c r="V27" s="51">
        <f t="shared" si="2"/>
        <v>45998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5">
      <c r="A28" s="81" t="s">
        <v>25</v>
      </c>
      <c r="B28" s="79"/>
      <c r="C28" s="79"/>
      <c r="D28" s="79"/>
      <c r="E28" s="79"/>
      <c r="F28" s="78">
        <f>SUM(C21:G27)</f>
        <v>0</v>
      </c>
      <c r="G28" s="79"/>
      <c r="H28" s="79"/>
      <c r="I28" s="79"/>
      <c r="J28" s="80"/>
      <c r="K28" s="81" t="s">
        <v>25</v>
      </c>
      <c r="L28" s="79"/>
      <c r="M28" s="79"/>
      <c r="N28" s="79"/>
      <c r="O28" s="79"/>
      <c r="P28" s="78">
        <f>SUM(M21:Q27)</f>
        <v>0</v>
      </c>
      <c r="Q28" s="79"/>
      <c r="R28" s="79"/>
      <c r="S28" s="79"/>
      <c r="T28" s="80"/>
      <c r="U28" s="81" t="s">
        <v>25</v>
      </c>
      <c r="V28" s="79"/>
      <c r="W28" s="79"/>
      <c r="X28" s="79"/>
      <c r="Y28" s="79"/>
      <c r="Z28" s="78">
        <f>SUM(W21:AA27)</f>
        <v>0</v>
      </c>
      <c r="AA28" s="79"/>
      <c r="AB28" s="79"/>
      <c r="AC28" s="79"/>
      <c r="AD28" s="80"/>
    </row>
    <row r="29" spans="1:30" ht="18" customHeight="1" x14ac:dyDescent="0.3">
      <c r="A29" s="33" t="str">
        <f>"WEEK "&amp;WEEKNUM(B30,21)</f>
        <v>WEEK 41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45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50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45936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45964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45999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45937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45965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46000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45938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45966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46001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45939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45967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46002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45940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45968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46003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45941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45969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46004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45942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45970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46005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81" t="s">
        <v>25</v>
      </c>
      <c r="B37" s="79"/>
      <c r="C37" s="79"/>
      <c r="D37" s="79"/>
      <c r="E37" s="79"/>
      <c r="F37" s="78">
        <f>SUM(C30:G36)</f>
        <v>0</v>
      </c>
      <c r="G37" s="79"/>
      <c r="H37" s="79"/>
      <c r="I37" s="79"/>
      <c r="J37" s="80"/>
      <c r="K37" s="81" t="s">
        <v>25</v>
      </c>
      <c r="L37" s="79"/>
      <c r="M37" s="79"/>
      <c r="N37" s="79"/>
      <c r="O37" s="79"/>
      <c r="P37" s="78">
        <f>SUM(M30:Q36)</f>
        <v>0</v>
      </c>
      <c r="Q37" s="79"/>
      <c r="R37" s="79"/>
      <c r="S37" s="79"/>
      <c r="T37" s="80"/>
      <c r="U37" s="81" t="s">
        <v>25</v>
      </c>
      <c r="V37" s="79"/>
      <c r="W37" s="79"/>
      <c r="X37" s="79"/>
      <c r="Y37" s="79"/>
      <c r="Z37" s="78">
        <f>SUM(W30:AA36)</f>
        <v>0</v>
      </c>
      <c r="AA37" s="79"/>
      <c r="AB37" s="79"/>
      <c r="AC37" s="79"/>
      <c r="AD37" s="80"/>
    </row>
    <row r="38" spans="1:30" ht="18" customHeight="1" x14ac:dyDescent="0.3">
      <c r="A38" s="33" t="str">
        <f>"WEEK "&amp;WEEKNUM(B39,21)</f>
        <v>WEEK 42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46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51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45943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45971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46006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45944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45972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46007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45945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45973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46008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45946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45974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46009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45947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45975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46010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45948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45976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46011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45949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45977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46012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81" t="s">
        <v>25</v>
      </c>
      <c r="B46" s="79"/>
      <c r="C46" s="79"/>
      <c r="D46" s="79"/>
      <c r="E46" s="79"/>
      <c r="F46" s="78">
        <f>SUM(C39:G45)</f>
        <v>0</v>
      </c>
      <c r="G46" s="79"/>
      <c r="H46" s="79"/>
      <c r="I46" s="79"/>
      <c r="J46" s="80"/>
      <c r="K46" s="81" t="s">
        <v>25</v>
      </c>
      <c r="L46" s="79"/>
      <c r="M46" s="79"/>
      <c r="N46" s="79"/>
      <c r="O46" s="79"/>
      <c r="P46" s="78">
        <f>SUM(M39:Q45)</f>
        <v>0</v>
      </c>
      <c r="Q46" s="79"/>
      <c r="R46" s="79"/>
      <c r="S46" s="79"/>
      <c r="T46" s="80"/>
      <c r="U46" s="81" t="s">
        <v>25</v>
      </c>
      <c r="V46" s="79"/>
      <c r="W46" s="79"/>
      <c r="X46" s="79"/>
      <c r="Y46" s="79"/>
      <c r="Z46" s="78">
        <f>SUM(W39:AA45)</f>
        <v>0</v>
      </c>
      <c r="AA46" s="79"/>
      <c r="AB46" s="79"/>
      <c r="AC46" s="79"/>
      <c r="AD46" s="80"/>
    </row>
    <row r="47" spans="1:30" ht="18" customHeight="1" x14ac:dyDescent="0.3">
      <c r="A47" s="33" t="str">
        <f>"WEEK "&amp;WEEKNUM(B48,21)</f>
        <v>WEEK 43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47</v>
      </c>
      <c r="L47" s="34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52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45950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45978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46013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45951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45979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46014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45952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45980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46015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45953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45981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46016</v>
      </c>
      <c r="W51" s="52"/>
      <c r="X51" s="52"/>
      <c r="Y51" s="52"/>
      <c r="Z51" s="52"/>
      <c r="AA51" s="52"/>
      <c r="AB51" s="52"/>
      <c r="AC51" s="52"/>
      <c r="AD51" s="53"/>
    </row>
    <row r="52" spans="1:30" ht="18" customHeight="1" x14ac:dyDescent="0.3">
      <c r="A52" s="40" t="s">
        <v>10</v>
      </c>
      <c r="B52" s="51">
        <f t="shared" si="9"/>
        <v>45954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45982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46017</v>
      </c>
      <c r="W52" s="52"/>
      <c r="X52" s="52"/>
      <c r="Y52" s="52"/>
      <c r="Z52" s="52"/>
      <c r="AA52" s="52"/>
      <c r="AB52" s="52"/>
      <c r="AC52" s="52"/>
      <c r="AD52" s="53"/>
    </row>
    <row r="53" spans="1:30" ht="18" customHeight="1" x14ac:dyDescent="0.3">
      <c r="A53" s="40" t="s">
        <v>11</v>
      </c>
      <c r="B53" s="51">
        <f t="shared" si="9"/>
        <v>45955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45983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46018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45956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45984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46019</v>
      </c>
      <c r="W54" s="6"/>
      <c r="X54" s="6"/>
      <c r="Y54" s="6"/>
      <c r="Z54" s="6"/>
      <c r="AA54" s="6"/>
      <c r="AB54" s="6"/>
      <c r="AC54" s="6"/>
      <c r="AD54" s="7"/>
    </row>
    <row r="55" spans="1:30" ht="18" customHeight="1" thickBot="1" x14ac:dyDescent="0.35">
      <c r="A55" s="81" t="s">
        <v>25</v>
      </c>
      <c r="B55" s="79"/>
      <c r="C55" s="79"/>
      <c r="D55" s="79"/>
      <c r="E55" s="79"/>
      <c r="F55" s="78">
        <f>SUM(C48:G54)</f>
        <v>0</v>
      </c>
      <c r="G55" s="79"/>
      <c r="H55" s="79"/>
      <c r="I55" s="79"/>
      <c r="J55" s="80"/>
      <c r="K55" s="81" t="s">
        <v>25</v>
      </c>
      <c r="L55" s="79"/>
      <c r="M55" s="79"/>
      <c r="N55" s="79"/>
      <c r="O55" s="79"/>
      <c r="P55" s="78">
        <f>SUM(M48:Q54)</f>
        <v>0</v>
      </c>
      <c r="Q55" s="79"/>
      <c r="R55" s="79"/>
      <c r="S55" s="79"/>
      <c r="T55" s="80"/>
      <c r="U55" s="81" t="s">
        <v>25</v>
      </c>
      <c r="V55" s="79"/>
      <c r="W55" s="79"/>
      <c r="X55" s="79"/>
      <c r="Y55" s="79"/>
      <c r="Z55" s="78">
        <f>SUM(W48:AA54)</f>
        <v>0</v>
      </c>
      <c r="AA55" s="79"/>
      <c r="AB55" s="79"/>
      <c r="AC55" s="79"/>
      <c r="AD55" s="80"/>
    </row>
    <row r="56" spans="1:30" ht="18" customHeight="1" x14ac:dyDescent="0.3">
      <c r="A56" s="37"/>
      <c r="B56" s="38"/>
      <c r="C56" s="35"/>
      <c r="D56" s="35"/>
      <c r="E56" s="35"/>
      <c r="F56" s="35"/>
      <c r="G56" s="35"/>
      <c r="H56" s="35"/>
      <c r="I56" s="35"/>
      <c r="J56" s="36"/>
      <c r="K56" s="33" t="str">
        <f>"WEEK "&amp;WEEKNUM(L57,21)</f>
        <v>WEEK 48</v>
      </c>
      <c r="L56" s="35"/>
      <c r="M56" s="35"/>
      <c r="N56" s="35"/>
      <c r="O56" s="35"/>
      <c r="P56" s="35"/>
      <c r="Q56" s="35"/>
      <c r="R56" s="35"/>
      <c r="S56" s="35"/>
      <c r="T56" s="36"/>
      <c r="U56" s="62"/>
      <c r="V56" s="63"/>
      <c r="W56" s="63"/>
      <c r="X56" s="63"/>
      <c r="Y56" s="63"/>
      <c r="Z56" s="63"/>
      <c r="AA56" s="63"/>
      <c r="AB56" s="63"/>
      <c r="AC56" s="63"/>
      <c r="AD56" s="64"/>
    </row>
    <row r="57" spans="1:30" ht="18" customHeight="1" x14ac:dyDescent="0.3">
      <c r="A57" s="40"/>
      <c r="B57" s="41"/>
      <c r="C57" s="3"/>
      <c r="D57" s="3"/>
      <c r="E57" s="3"/>
      <c r="F57" s="3"/>
      <c r="G57" s="3"/>
      <c r="H57" s="3"/>
      <c r="I57" s="4"/>
      <c r="J57" s="5"/>
      <c r="K57" s="40"/>
      <c r="L57" s="41">
        <f>L54+1</f>
        <v>45985</v>
      </c>
      <c r="M57" s="3"/>
      <c r="N57" s="3"/>
      <c r="O57" s="3"/>
      <c r="P57" s="3"/>
      <c r="Q57" s="3"/>
      <c r="R57" s="3"/>
      <c r="S57" s="4"/>
      <c r="T57" s="5"/>
      <c r="U57" s="65"/>
      <c r="V57" s="66"/>
      <c r="W57" s="60"/>
      <c r="X57" s="60"/>
      <c r="Y57" s="60"/>
      <c r="Z57" s="60"/>
      <c r="AA57" s="60"/>
      <c r="AB57" s="60"/>
      <c r="AC57" s="60"/>
      <c r="AD57" s="61"/>
    </row>
    <row r="58" spans="1:30" ht="18" customHeight="1" x14ac:dyDescent="0.3">
      <c r="A58" s="40"/>
      <c r="B58" s="41"/>
      <c r="C58" s="3"/>
      <c r="D58" s="3"/>
      <c r="E58" s="3"/>
      <c r="F58" s="3"/>
      <c r="G58" s="3"/>
      <c r="H58" s="3"/>
      <c r="I58" s="4"/>
      <c r="J58" s="5"/>
      <c r="K58" s="40"/>
      <c r="L58" s="41">
        <f>L57+1</f>
        <v>45986</v>
      </c>
      <c r="M58" s="3"/>
      <c r="N58" s="3"/>
      <c r="O58" s="3"/>
      <c r="P58" s="3"/>
      <c r="Q58" s="3"/>
      <c r="R58" s="3"/>
      <c r="S58" s="4"/>
      <c r="T58" s="5"/>
      <c r="U58" s="65"/>
      <c r="V58" s="66"/>
      <c r="W58" s="60"/>
      <c r="X58" s="60"/>
      <c r="Y58" s="60"/>
      <c r="Z58" s="60"/>
      <c r="AA58" s="60"/>
      <c r="AB58" s="60"/>
      <c r="AC58" s="60"/>
      <c r="AD58" s="61"/>
    </row>
    <row r="59" spans="1:30" ht="18" customHeight="1" x14ac:dyDescent="0.3">
      <c r="A59" s="40"/>
      <c r="B59" s="41"/>
      <c r="C59" s="3"/>
      <c r="D59" s="3"/>
      <c r="E59" s="3"/>
      <c r="F59" s="3"/>
      <c r="G59" s="3"/>
      <c r="H59" s="3"/>
      <c r="I59" s="4"/>
      <c r="J59" s="5"/>
      <c r="K59" s="40"/>
      <c r="L59" s="41">
        <f t="shared" ref="L59:L63" si="12">L58+1</f>
        <v>45987</v>
      </c>
      <c r="M59" s="3"/>
      <c r="N59" s="3"/>
      <c r="O59" s="3"/>
      <c r="P59" s="3"/>
      <c r="Q59" s="3"/>
      <c r="R59" s="3"/>
      <c r="S59" s="4"/>
      <c r="T59" s="5"/>
      <c r="U59" s="65"/>
      <c r="V59" s="66"/>
      <c r="W59" s="67"/>
      <c r="X59" s="67"/>
      <c r="Y59" s="67"/>
      <c r="Z59" s="67"/>
      <c r="AA59" s="67"/>
      <c r="AB59" s="67"/>
      <c r="AC59" s="67"/>
      <c r="AD59" s="68"/>
    </row>
    <row r="60" spans="1:30" ht="18" customHeight="1" x14ac:dyDescent="0.3">
      <c r="A60" s="40"/>
      <c r="B60" s="41"/>
      <c r="C60" s="3"/>
      <c r="D60" s="3"/>
      <c r="E60" s="3"/>
      <c r="F60" s="3"/>
      <c r="G60" s="3"/>
      <c r="H60" s="3"/>
      <c r="I60" s="4"/>
      <c r="J60" s="5"/>
      <c r="K60" s="40"/>
      <c r="L60" s="41">
        <f t="shared" si="12"/>
        <v>45988</v>
      </c>
      <c r="M60" s="3"/>
      <c r="N60" s="3"/>
      <c r="O60" s="3"/>
      <c r="P60" s="3"/>
      <c r="Q60" s="3"/>
      <c r="R60" s="3"/>
      <c r="S60" s="4"/>
      <c r="T60" s="5"/>
      <c r="U60" s="65"/>
      <c r="V60" s="66"/>
      <c r="W60" s="67"/>
      <c r="X60" s="67"/>
      <c r="Y60" s="67"/>
      <c r="Z60" s="67"/>
      <c r="AA60" s="67"/>
      <c r="AB60" s="67"/>
      <c r="AC60" s="67"/>
      <c r="AD60" s="68"/>
    </row>
    <row r="61" spans="1:30" ht="18" customHeight="1" x14ac:dyDescent="0.3">
      <c r="A61" s="40"/>
      <c r="B61" s="41"/>
      <c r="C61" s="3"/>
      <c r="D61" s="3"/>
      <c r="E61" s="3"/>
      <c r="F61" s="3"/>
      <c r="G61" s="3"/>
      <c r="H61" s="3"/>
      <c r="I61" s="4"/>
      <c r="J61" s="5"/>
      <c r="K61" s="40"/>
      <c r="L61" s="41">
        <f t="shared" si="12"/>
        <v>45989</v>
      </c>
      <c r="M61" s="3"/>
      <c r="N61" s="3"/>
      <c r="O61" s="3"/>
      <c r="P61" s="3"/>
      <c r="Q61" s="3"/>
      <c r="R61" s="3"/>
      <c r="S61" s="4"/>
      <c r="T61" s="5"/>
      <c r="U61" s="65"/>
      <c r="V61" s="66"/>
      <c r="W61" s="60"/>
      <c r="X61" s="60"/>
      <c r="Y61" s="60"/>
      <c r="Z61" s="60"/>
      <c r="AA61" s="60"/>
      <c r="AB61" s="60"/>
      <c r="AC61" s="60"/>
      <c r="AD61" s="61"/>
    </row>
    <row r="62" spans="1:30" ht="18" customHeight="1" x14ac:dyDescent="0.3">
      <c r="A62" s="40"/>
      <c r="B62" s="41"/>
      <c r="C62" s="3"/>
      <c r="D62" s="3"/>
      <c r="E62" s="3"/>
      <c r="F62" s="3"/>
      <c r="G62" s="3"/>
      <c r="H62" s="3"/>
      <c r="I62" s="4"/>
      <c r="J62" s="5"/>
      <c r="K62" s="40"/>
      <c r="L62" s="41">
        <f t="shared" si="12"/>
        <v>45990</v>
      </c>
      <c r="M62" s="3"/>
      <c r="N62" s="3"/>
      <c r="O62" s="3"/>
      <c r="P62" s="3"/>
      <c r="Q62" s="3"/>
      <c r="R62" s="3"/>
      <c r="S62" s="4"/>
      <c r="T62" s="5"/>
      <c r="U62" s="65"/>
      <c r="V62" s="66"/>
      <c r="W62" s="60"/>
      <c r="X62" s="60"/>
      <c r="Y62" s="60"/>
      <c r="Z62" s="60"/>
      <c r="AA62" s="60"/>
      <c r="AB62" s="60"/>
      <c r="AC62" s="60"/>
      <c r="AD62" s="61"/>
    </row>
    <row r="63" spans="1:30" ht="18" customHeight="1" x14ac:dyDescent="0.3">
      <c r="A63" s="42"/>
      <c r="B63" s="41"/>
      <c r="C63" s="3"/>
      <c r="D63" s="3"/>
      <c r="E63" s="3"/>
      <c r="F63" s="3"/>
      <c r="G63" s="3"/>
      <c r="H63" s="3"/>
      <c r="I63" s="4"/>
      <c r="J63" s="5"/>
      <c r="K63" s="40"/>
      <c r="L63" s="41">
        <f t="shared" si="12"/>
        <v>45991</v>
      </c>
      <c r="M63" s="3"/>
      <c r="N63" s="3"/>
      <c r="O63" s="3"/>
      <c r="P63" s="3"/>
      <c r="Q63" s="3"/>
      <c r="R63" s="3"/>
      <c r="S63" s="4"/>
      <c r="T63" s="5"/>
      <c r="U63" s="65"/>
      <c r="V63" s="66"/>
      <c r="W63" s="60"/>
      <c r="X63" s="60"/>
      <c r="Y63" s="60"/>
      <c r="Z63" s="60"/>
      <c r="AA63" s="60"/>
      <c r="AB63" s="60"/>
      <c r="AC63" s="60"/>
      <c r="AD63" s="61"/>
    </row>
    <row r="64" spans="1:30" ht="18" customHeight="1" thickBot="1" x14ac:dyDescent="0.35">
      <c r="A64" s="81" t="s">
        <v>25</v>
      </c>
      <c r="B64" s="79"/>
      <c r="C64" s="79"/>
      <c r="D64" s="79"/>
      <c r="E64" s="79"/>
      <c r="F64" s="78">
        <f>SUM(C57:G63)</f>
        <v>0</v>
      </c>
      <c r="G64" s="79"/>
      <c r="H64" s="79"/>
      <c r="I64" s="79"/>
      <c r="J64" s="80"/>
      <c r="K64" s="81" t="s">
        <v>25</v>
      </c>
      <c r="L64" s="79"/>
      <c r="M64" s="79"/>
      <c r="N64" s="79"/>
      <c r="O64" s="79"/>
      <c r="P64" s="78">
        <f>SUM(M57:Q63)</f>
        <v>0</v>
      </c>
      <c r="Q64" s="79"/>
      <c r="R64" s="79"/>
      <c r="S64" s="79"/>
      <c r="T64" s="80"/>
      <c r="U64" s="81" t="s">
        <v>25</v>
      </c>
      <c r="V64" s="79"/>
      <c r="W64" s="79"/>
      <c r="X64" s="79"/>
      <c r="Y64" s="79"/>
      <c r="Z64" s="78">
        <f>SUM(W57:AA63)</f>
        <v>0</v>
      </c>
      <c r="AA64" s="79"/>
      <c r="AB64" s="79"/>
      <c r="AC64" s="79"/>
      <c r="AD64" s="80"/>
    </row>
    <row r="67" spans="5:5" x14ac:dyDescent="0.3">
      <c r="E67" t="s">
        <v>26</v>
      </c>
    </row>
  </sheetData>
  <sheetProtection algorithmName="SHA-512" hashValue="UYj7/DAs7ywsGy5VJBbn4JoocranCH2UlilQUuy2R2XBseQhp/XsFNiWPwWkapgEUCBF+NYbbgPXjKnCTZ2M6Q==" saltValue="5kCF394csJMmA0sSWD6ZRg==" spinCount="100000" sheet="1" selectLockedCells="1"/>
  <mergeCells count="55">
    <mergeCell ref="J3:U3"/>
    <mergeCell ref="S7:AD7"/>
    <mergeCell ref="S8:T8"/>
    <mergeCell ref="U8:AD8"/>
    <mergeCell ref="C2:F2"/>
    <mergeCell ref="E5:H5"/>
    <mergeCell ref="E4:H4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D38"/>
  <sheetViews>
    <sheetView topLeftCell="A13" workbookViewId="0">
      <selection activeCell="I30" sqref="I30"/>
    </sheetView>
  </sheetViews>
  <sheetFormatPr defaultRowHeight="14.4" x14ac:dyDescent="0.3"/>
  <cols>
    <col min="2" max="2" width="27.6640625" customWidth="1"/>
  </cols>
  <sheetData>
    <row r="1" spans="1:4" x14ac:dyDescent="0.3">
      <c r="A1" s="121" t="s">
        <v>47</v>
      </c>
      <c r="B1" s="121"/>
      <c r="C1" s="121"/>
      <c r="D1" s="121"/>
    </row>
    <row r="2" spans="1:4" x14ac:dyDescent="0.3">
      <c r="A2" s="121" t="s">
        <v>48</v>
      </c>
      <c r="B2" s="121"/>
      <c r="C2" s="121"/>
      <c r="D2" s="121"/>
    </row>
    <row r="3" spans="1:4" x14ac:dyDescent="0.3">
      <c r="A3" s="121" t="s">
        <v>49</v>
      </c>
      <c r="B3" s="121"/>
      <c r="C3" s="121"/>
      <c r="D3" s="121"/>
    </row>
    <row r="4" spans="1:4" x14ac:dyDescent="0.3">
      <c r="A4" s="121" t="s">
        <v>50</v>
      </c>
      <c r="B4" s="121"/>
      <c r="C4" s="121"/>
      <c r="D4" s="121"/>
    </row>
    <row r="6" spans="1:4" x14ac:dyDescent="0.3">
      <c r="A6" s="2" t="s">
        <v>38</v>
      </c>
    </row>
    <row r="7" spans="1:4" x14ac:dyDescent="0.3">
      <c r="A7" t="s">
        <v>60</v>
      </c>
    </row>
    <row r="9" spans="1:4" x14ac:dyDescent="0.3">
      <c r="A9" s="2" t="s">
        <v>61</v>
      </c>
    </row>
    <row r="10" spans="1:4" x14ac:dyDescent="0.3">
      <c r="A10" t="s">
        <v>59</v>
      </c>
      <c r="C10" t="s">
        <v>62</v>
      </c>
    </row>
    <row r="11" spans="1:4" x14ac:dyDescent="0.3">
      <c r="A11" t="s">
        <v>56</v>
      </c>
      <c r="C11" t="s">
        <v>78</v>
      </c>
    </row>
    <row r="12" spans="1:4" x14ac:dyDescent="0.3">
      <c r="A12" t="s">
        <v>27</v>
      </c>
      <c r="C12" t="s">
        <v>79</v>
      </c>
    </row>
    <row r="14" spans="1:4" x14ac:dyDescent="0.3">
      <c r="A14" t="s">
        <v>0</v>
      </c>
      <c r="C14" t="s">
        <v>63</v>
      </c>
    </row>
    <row r="15" spans="1:4" x14ac:dyDescent="0.3">
      <c r="C15" t="s">
        <v>64</v>
      </c>
    </row>
    <row r="16" spans="1:4" x14ac:dyDescent="0.3">
      <c r="C16" t="s">
        <v>65</v>
      </c>
    </row>
    <row r="17" spans="1:3" x14ac:dyDescent="0.3">
      <c r="A17" s="2" t="s">
        <v>45</v>
      </c>
    </row>
    <row r="18" spans="1:3" x14ac:dyDescent="0.3">
      <c r="A18" t="s">
        <v>66</v>
      </c>
      <c r="C18" t="s">
        <v>67</v>
      </c>
    </row>
    <row r="19" spans="1:3" x14ac:dyDescent="0.3">
      <c r="C19" t="s">
        <v>68</v>
      </c>
    </row>
    <row r="21" spans="1:3" x14ac:dyDescent="0.3">
      <c r="A21" s="2" t="s">
        <v>69</v>
      </c>
    </row>
    <row r="22" spans="1:3" x14ac:dyDescent="0.3">
      <c r="A22" t="s">
        <v>70</v>
      </c>
    </row>
    <row r="23" spans="1:3" x14ac:dyDescent="0.3">
      <c r="A23" t="s">
        <v>71</v>
      </c>
    </row>
    <row r="24" spans="1:3" x14ac:dyDescent="0.3">
      <c r="A24" t="s">
        <v>72</v>
      </c>
      <c r="C24" t="s">
        <v>73</v>
      </c>
    </row>
    <row r="25" spans="1:3" x14ac:dyDescent="0.3">
      <c r="A25" t="s">
        <v>74</v>
      </c>
      <c r="C25" t="s">
        <v>80</v>
      </c>
    </row>
    <row r="26" spans="1:3" x14ac:dyDescent="0.3">
      <c r="A26" t="s">
        <v>82</v>
      </c>
      <c r="C26" t="s">
        <v>75</v>
      </c>
    </row>
    <row r="28" spans="1:3" x14ac:dyDescent="0.3">
      <c r="A28" t="s">
        <v>83</v>
      </c>
      <c r="C28" t="s">
        <v>85</v>
      </c>
    </row>
    <row r="29" spans="1:3" x14ac:dyDescent="0.3">
      <c r="A29" t="s">
        <v>84</v>
      </c>
      <c r="C29" t="s">
        <v>86</v>
      </c>
    </row>
    <row r="31" spans="1:3" x14ac:dyDescent="0.3">
      <c r="A31" s="2" t="s">
        <v>39</v>
      </c>
    </row>
    <row r="32" spans="1:3" x14ac:dyDescent="0.3">
      <c r="A32" t="s">
        <v>46</v>
      </c>
    </row>
    <row r="33" spans="1:1" x14ac:dyDescent="0.3">
      <c r="A33" t="s">
        <v>76</v>
      </c>
    </row>
    <row r="34" spans="1:1" x14ac:dyDescent="0.3">
      <c r="A34" t="s">
        <v>42</v>
      </c>
    </row>
    <row r="35" spans="1:1" x14ac:dyDescent="0.3">
      <c r="A35" t="s">
        <v>40</v>
      </c>
    </row>
    <row r="36" spans="1:1" x14ac:dyDescent="0.3">
      <c r="A36" t="s">
        <v>77</v>
      </c>
    </row>
    <row r="37" spans="1:1" x14ac:dyDescent="0.3">
      <c r="A37" t="s">
        <v>43</v>
      </c>
    </row>
    <row r="38" spans="1:1" x14ac:dyDescent="0.3">
      <c r="A38" t="s">
        <v>41</v>
      </c>
    </row>
  </sheetData>
  <sheetProtection algorithmName="SHA-512" hashValue="d6FB/nUya5CQv+J9pgOTks0aoB3CCNl/RfYvwD+DWRnIxNMOiDDbx5+XrjhwQ6kFHZYaGfTbYKkY4rdQZ2ZZGw==" saltValue="u83EBE00/MNMqsAT9mflkQ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7" ma:contentTypeDescription="Een nieuw document maken." ma:contentTypeScope="" ma:versionID="46881596cb261e662792219b4fe6784b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654c007107926e93b3a72df4c0b49b5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5B6F9F-7B8A-4EC5-9D83-FABF00DF71A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485F806-129B-4130-BE98-DFDE3E192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C0A427-EE16-4CF8-917C-DA3B14C25A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E0145E-3510-4DD6-AD1D-78F811207613}">
  <ds:schemaRefs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ec5e69af-7392-4b9b-be92-39e8e642d4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Starreveld</dc:creator>
  <cp:lastModifiedBy>Nely Visser</cp:lastModifiedBy>
  <cp:lastPrinted>2014-12-11T07:56:18Z</cp:lastPrinted>
  <dcterms:created xsi:type="dcterms:W3CDTF">2009-11-30T08:03:13Z</dcterms:created>
  <dcterms:modified xsi:type="dcterms:W3CDTF">2025-02-06T07:53:01Z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725800.000000000</vt:lpwstr>
  </property>
  <property fmtid="{D5CDD505-2E9C-101B-9397-08002B2CF9AE}" pid="3" name="ContentTypeId">
    <vt:lpwstr>0x010100D66E91BE9719214CBE985C35E58EB2FD</vt:lpwstr>
  </property>
  <property fmtid="{D5CDD505-2E9C-101B-9397-08002B2CF9AE}" pid="4" name="MediaServiceImageTags">
    <vt:lpwstr/>
  </property>
</Properties>
</file>