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6/"/>
    </mc:Choice>
  </mc:AlternateContent>
  <xr:revisionPtr revIDLastSave="181" documentId="8_{9A3ACEF6-3052-4053-A907-A6B7250AF634}" xr6:coauthVersionLast="47" xr6:coauthVersionMax="47" xr10:uidLastSave="{747D9A7A-6348-4C4C-B052-F50E0F9CD039}"/>
  <bookViews>
    <workbookView xWindow="-108" yWindow="-108" windowWidth="23256" windowHeight="12456" activeTab="4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A20" i="1"/>
  <c r="L21" i="6" l="1"/>
  <c r="L22" i="6" s="1"/>
  <c r="L23" i="6" s="1"/>
  <c r="L24" i="6" s="1"/>
  <c r="L25" i="6" s="1"/>
  <c r="L26" i="6" s="1"/>
  <c r="L27" i="6" s="1"/>
  <c r="B57" i="6"/>
  <c r="B58" i="6" s="1"/>
  <c r="B59" i="6" s="1"/>
  <c r="B60" i="6" s="1"/>
  <c r="B61" i="6" s="1"/>
  <c r="B62" i="6" s="1"/>
  <c r="B63" i="6" s="1"/>
  <c r="E9" i="1" l="1"/>
  <c r="Z64" i="5" l="1"/>
  <c r="H14" i="4"/>
  <c r="H14" i="5" l="1"/>
  <c r="H14" i="6" s="1"/>
  <c r="M11" i="1" l="1"/>
  <c r="A2" i="6"/>
  <c r="A2" i="5"/>
  <c r="A2" i="4"/>
  <c r="E10" i="1"/>
  <c r="E13" i="1" s="1"/>
  <c r="B22" i="1" l="1"/>
  <c r="B23" i="1" s="1"/>
  <c r="H13" i="4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B24" i="1" l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B21" i="4" s="1"/>
  <c r="B22" i="4" s="1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L57" i="4" s="1"/>
  <c r="L58" i="4" s="1"/>
  <c r="L59" i="4" s="1"/>
  <c r="L60" i="4" s="1"/>
  <c r="L61" i="4" s="1"/>
  <c r="L62" i="4" s="1"/>
  <c r="L63" i="4" s="1"/>
  <c r="V21" i="4" s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1" i="5" s="1"/>
  <c r="B22" i="5" s="1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L57" i="5" s="1"/>
  <c r="L58" i="5" s="1"/>
  <c r="L59" i="5" s="1"/>
  <c r="L60" i="5" s="1"/>
  <c r="L61" i="5" s="1"/>
  <c r="L62" i="5" s="1"/>
  <c r="L63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B21" i="6" s="1"/>
  <c r="B22" i="6" s="1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L57" i="6" s="1"/>
  <c r="L58" i="6" s="1"/>
  <c r="L59" i="6" s="1"/>
  <c r="L60" i="6" s="1"/>
  <c r="L61" i="6" s="1"/>
  <c r="L62" i="6" s="1"/>
  <c r="L63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V57" i="6" s="1"/>
  <c r="V58" i="6" s="1"/>
  <c r="V59" i="6" s="1"/>
  <c r="V60" i="6" s="1"/>
  <c r="V61" i="6" s="1"/>
  <c r="V62" i="6" s="1"/>
  <c r="V63" i="6" s="1"/>
  <c r="H13" i="5"/>
  <c r="H13" i="6" s="1"/>
  <c r="F28" i="1"/>
  <c r="P64" i="5"/>
  <c r="C2" i="4"/>
  <c r="C5" i="6"/>
  <c r="C4" i="6"/>
  <c r="C2" i="6"/>
  <c r="C5" i="5"/>
  <c r="C4" i="5"/>
  <c r="C2" i="5"/>
  <c r="C5" i="4"/>
  <c r="C4" i="4"/>
  <c r="E14" i="6"/>
  <c r="E12" i="6"/>
  <c r="E11" i="6"/>
  <c r="E10" i="6"/>
  <c r="E9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M10" i="1"/>
  <c r="M10" i="4" s="1"/>
  <c r="M9" i="1"/>
  <c r="M9" i="4" s="1"/>
  <c r="E13" i="5"/>
  <c r="M9" i="5" l="1"/>
  <c r="M9" i="6" s="1"/>
  <c r="M10" i="5"/>
  <c r="M10" i="6" s="1"/>
  <c r="M11" i="4"/>
  <c r="E13" i="6"/>
  <c r="E13" i="4"/>
  <c r="M8" i="1"/>
  <c r="M14" i="1"/>
  <c r="M11" i="5" l="1"/>
  <c r="M14" i="5" s="1"/>
  <c r="M8" i="4"/>
  <c r="M13" i="1"/>
  <c r="M14" i="4"/>
  <c r="M11" i="6" l="1"/>
  <c r="M14" i="6" s="1"/>
  <c r="M13" i="4"/>
  <c r="M8" i="5"/>
  <c r="M13" i="5" s="1"/>
  <c r="M8" i="6" l="1"/>
  <c r="M13" i="6" s="1"/>
</calcChain>
</file>

<file path=xl/sharedStrings.xml><?xml version="1.0" encoding="utf-8"?>
<sst xmlns="http://schemas.openxmlformats.org/spreadsheetml/2006/main" count="729" uniqueCount="153">
  <si>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</si>
  <si>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</si>
  <si>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</si>
  <si>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</si>
  <si>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</si>
  <si>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</si>
  <si>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</si>
  <si>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</si>
  <si>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</si>
  <si>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</si>
  <si>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</si>
  <si>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</si>
  <si>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</si>
  <si>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</si>
  <si>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</si>
  <si>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</si>
  <si>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</si>
  <si>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</si>
  <si>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</si>
  <si>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</si>
  <si>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</si>
  <si>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</si>
  <si>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</si>
  <si>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</si>
  <si>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</si>
  <si>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</si>
  <si>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</si>
  <si>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</si>
  <si>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</si>
  <si>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Vergaderingen</t>
  </si>
  <si>
    <t>Vakantie</t>
  </si>
  <si>
    <t>Ziekte</t>
  </si>
  <si>
    <t>Schoonmaak</t>
  </si>
  <si>
    <t>Overig</t>
  </si>
  <si>
    <t>Bijzonder verlof</t>
  </si>
  <si>
    <t xml:space="preserve">Vakantie-uren/jaar </t>
  </si>
  <si>
    <t>Onderhoud</t>
  </si>
  <si>
    <t>Samenkomsten</t>
  </si>
  <si>
    <t xml:space="preserve">Onderhoud </t>
  </si>
  <si>
    <t>Naam koster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</si>
  <si>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</si>
  <si>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</si>
  <si>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</si>
  <si>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</si>
  <si>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</si>
  <si>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</si>
  <si>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</si>
  <si>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</si>
  <si>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</si>
  <si>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</si>
  <si>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</si>
  <si>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</si>
  <si>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</si>
  <si>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</si>
  <si>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</si>
  <si>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</si>
  <si>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</si>
  <si>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</si>
  <si>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</si>
  <si>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</si>
  <si>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</si>
  <si>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</si>
  <si>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</si>
  <si>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</si>
  <si>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</si>
  <si>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</si>
  <si>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</si>
  <si>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</si>
  <si>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</si>
  <si>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</si>
  <si>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</si>
  <si>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</si>
  <si>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</si>
  <si>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</si>
  <si>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</si>
  <si>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</si>
  <si>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</si>
  <si>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</si>
  <si>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</si>
  <si>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</si>
  <si>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</si>
  <si>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</si>
  <si>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</si>
  <si>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</si>
  <si>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</si>
  <si>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</si>
  <si>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</si>
  <si>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</si>
  <si>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</si>
  <si>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</si>
  <si>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</si>
  <si>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</si>
  <si>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</si>
  <si>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</si>
  <si>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</si>
  <si>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</si>
  <si>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</si>
  <si>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</si>
  <si>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</si>
  <si>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</si>
  <si>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</si>
  <si>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</si>
  <si>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</si>
  <si>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</si>
  <si>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</si>
  <si>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</si>
  <si>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</si>
  <si>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</si>
  <si>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Saldo vakantie-uren voorgaande jaar:</t>
  </si>
  <si>
    <t xml:space="preserve">Hier kunt u het aantal vakantie-uren dat u van het vorige jaar tegoed hebt invullen. </t>
  </si>
  <si>
    <t>WEEK 30</t>
  </si>
  <si>
    <t>Deeltijdfactor (1=voltijd)</t>
  </si>
  <si>
    <t>Naam kerk</t>
  </si>
  <si>
    <t>Totaal genoten vakantie</t>
  </si>
  <si>
    <t>Automatisch wordt dan uw deeltijdfactor berekend en worden u contracturen en vakantieuren hierop aangepast.</t>
  </si>
  <si>
    <t xml:space="preserve">Heeft u een deeltijdcontract, vult u dan het juiste aantal uren per week in (bijv. 24). </t>
  </si>
  <si>
    <t xml:space="preserve">Standaard is ingevuld het aantal uur bij een 38-urige werkweek (voltijd). </t>
  </si>
  <si>
    <t>Hier vult u de naam in van de koster voor wie dit jaarurenmodel gebruikt wordt</t>
  </si>
  <si>
    <t>Hier vult u de geboortedatum van de betreffende koster in</t>
  </si>
  <si>
    <t>Leeftijdsuren/jaar*</t>
  </si>
  <si>
    <t>* Let op: vul deze zelf naar rato in</t>
  </si>
  <si>
    <t>Heeft u geen recht op leeftijdsuren? Laat dit veld dan leeg.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</si>
  <si>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</si>
  <si>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</si>
  <si>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</si>
  <si>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Bij de start van het jaar vult u het volgende in op het eerste tabblad:</t>
  </si>
  <si>
    <t xml:space="preserve">Dit zijn extra vakantieuren waar u recht op heeft, afhankelijk van uw leeftijd. </t>
  </si>
  <si>
    <t>Deze uren worden automatisch opgeteld bij uw vakantieuren.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</si>
  <si>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</si>
  <si>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</si>
  <si>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</si>
  <si>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</si>
  <si>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</si>
  <si>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</si>
  <si>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</si>
  <si>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Heeft u bijvoorbeeld recht op 10 leeftijdsuren, maar is uw deeltijdfactor 0,6? Dan heeft u recht op 10 x 0,6 = 6 leeftijdsuren. U vult 6 in.</t>
  </si>
  <si>
    <t>Vakantie-uren voorgaand jaar:</t>
  </si>
  <si>
    <t>Saldo nog te werken:</t>
  </si>
  <si>
    <t>Hier ziet u hoeveel uren u nog moet werken dit jaar</t>
  </si>
  <si>
    <t>Hier ziet u hoeveel vakantieuren u nog kunt gebruiken dit jaar</t>
  </si>
  <si>
    <t>Resterende vakantie-uren:</t>
  </si>
  <si>
    <t>Om de jaarurenkaart in te vullen heeft u alleen toegang tot de regels die voor u van belang zijn.</t>
  </si>
  <si>
    <t>De paarse regels geven officiele feestdagen aan. U kunt hier echter wel uren invullen, mocht u die toch maken.</t>
  </si>
  <si>
    <t>JAARURENKAART 2026</t>
  </si>
  <si>
    <t>WEEK 53</t>
  </si>
  <si>
    <t>Vakantie-uren 2026</t>
  </si>
  <si>
    <t>Contracturen 2026</t>
  </si>
  <si>
    <t>Saldo vakantie-uren 2025</t>
  </si>
  <si>
    <t>Saldo nog te werken 2026</t>
  </si>
  <si>
    <t>Resterende vakantie-uren 2026</t>
  </si>
  <si>
    <t>bijvoorbeeld: NGK Drogeham-Twijzel, NCGK Alkmaar - de Open Hof etc…</t>
  </si>
  <si>
    <t>Dit aantal per leeftijd is te vinden in de arbeidsvoorwaardenregeling 2026. Vult u deze naar rato in.</t>
  </si>
  <si>
    <t>Hier wordt berekend op hoeveel vakantie-uren u recht hebt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</si>
</sst>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\-mmm;@"/>
  </numFmts>
  <fonts count="9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36"/>
      <color rgb="FF7B003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8" xfId="0" applyBorder="1" applyAlignment="1" applyProtection="1">
      <alignment textRotation="90"/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>
      <alignment textRotation="90"/>
    </xf>
    <xf numFmtId="0" fontId="0" fillId="2" borderId="17" xfId="0" applyFill="1" applyBorder="1" applyAlignment="1">
      <alignment textRotation="90"/>
    </xf>
    <xf numFmtId="0" fontId="0" fillId="3" borderId="18" xfId="0" applyFill="1" applyBorder="1"/>
    <xf numFmtId="16" fontId="0" fillId="3" borderId="3" xfId="0" applyNumberFormat="1" applyFill="1" applyBorder="1"/>
    <xf numFmtId="0" fontId="4" fillId="3" borderId="19" xfId="0" applyFont="1" applyFill="1" applyBorder="1" applyAlignment="1">
      <alignment vertical="center"/>
    </xf>
    <xf numFmtId="0" fontId="0" fillId="3" borderId="20" xfId="0" applyFill="1" applyBorder="1"/>
    <xf numFmtId="0" fontId="0" fillId="3" borderId="20" xfId="0" applyFill="1" applyBorder="1" applyAlignment="1">
      <alignment textRotation="45"/>
    </xf>
    <xf numFmtId="0" fontId="0" fillId="3" borderId="21" xfId="0" applyFill="1" applyBorder="1" applyAlignment="1">
      <alignment textRotation="45"/>
    </xf>
    <xf numFmtId="0" fontId="4" fillId="3" borderId="22" xfId="0" applyFont="1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2" borderId="7" xfId="0" applyFill="1" applyBorder="1"/>
    <xf numFmtId="0" fontId="4" fillId="2" borderId="3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12" xfId="0" applyFont="1" applyFill="1" applyBorder="1"/>
    <xf numFmtId="1" fontId="4" fillId="2" borderId="0" xfId="0" applyNumberFormat="1" applyFont="1" applyFill="1"/>
    <xf numFmtId="0" fontId="6" fillId="2" borderId="12" xfId="0" applyFont="1" applyFill="1" applyBorder="1"/>
    <xf numFmtId="0" fontId="6" fillId="2" borderId="0" xfId="0" applyFont="1" applyFill="1"/>
    <xf numFmtId="0" fontId="7" fillId="2" borderId="0" xfId="0" applyFont="1" applyFill="1" applyProtection="1">
      <protection hidden="1"/>
    </xf>
    <xf numFmtId="0" fontId="0" fillId="2" borderId="20" xfId="0" applyFill="1" applyBorder="1"/>
    <xf numFmtId="0" fontId="8" fillId="2" borderId="14" xfId="0" applyFont="1" applyFill="1" applyBorder="1"/>
    <xf numFmtId="0" fontId="0" fillId="4" borderId="5" xfId="0" applyFill="1" applyBorder="1" applyProtection="1">
      <protection locked="0"/>
    </xf>
    <xf numFmtId="165" fontId="0" fillId="3" borderId="3" xfId="0" applyNumberFormat="1" applyFill="1" applyBorder="1"/>
    <xf numFmtId="2" fontId="0" fillId="2" borderId="0" xfId="0" applyNumberFormat="1" applyFill="1"/>
    <xf numFmtId="0" fontId="0" fillId="6" borderId="3" xfId="0" applyFill="1" applyBorder="1"/>
    <xf numFmtId="0" fontId="0" fillId="6" borderId="5" xfId="0" applyFill="1" applyBorder="1"/>
    <xf numFmtId="0" fontId="0" fillId="6" borderId="0" xfId="0" applyFill="1"/>
    <xf numFmtId="0" fontId="0" fillId="6" borderId="1" xfId="0" applyFill="1" applyBorder="1"/>
    <xf numFmtId="0" fontId="0" fillId="6" borderId="6" xfId="0" applyFill="1" applyBorder="1"/>
    <xf numFmtId="0" fontId="0" fillId="7" borderId="3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2" borderId="3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164" fontId="0" fillId="0" borderId="4" xfId="0" applyNumberFormat="1" applyBorder="1" applyAlignment="1" applyProtection="1">
      <alignment horizontal="left"/>
      <protection hidden="1"/>
    </xf>
    <xf numFmtId="164" fontId="0" fillId="0" borderId="26" xfId="0" applyNumberFormat="1" applyBorder="1" applyAlignment="1" applyProtection="1">
      <alignment horizontal="left"/>
      <protection hidden="1"/>
    </xf>
    <xf numFmtId="164" fontId="0" fillId="0" borderId="27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2" borderId="41" xfId="0" applyFill="1" applyBorder="1" applyAlignment="1">
      <alignment horizontal="center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7B0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281940</xdr:colOff>
      <xdr:row>5</xdr:row>
      <xdr:rowOff>133350</xdr:rowOff>
    </xdr:to>
    <xdr:pic>
      <xdr:nvPicPr>
        <xdr:cNvPr id="1204" name="Afbeelding 1">
          <a:extLst>
            <a:ext uri="{FF2B5EF4-FFF2-40B4-BE49-F238E27FC236}">
              <a16:creationId xmlns:a16="http://schemas.microsoft.com/office/drawing/2014/main" id="{CDC2F21D-6AD5-4CF7-9C1F-EDEFBCC9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281940</xdr:colOff>
      <xdr:row>5</xdr:row>
      <xdr:rowOff>133350</xdr:rowOff>
    </xdr:to>
    <xdr:pic>
      <xdr:nvPicPr>
        <xdr:cNvPr id="2173" name="Afbeelding 1">
          <a:extLst>
            <a:ext uri="{FF2B5EF4-FFF2-40B4-BE49-F238E27FC236}">
              <a16:creationId xmlns:a16="http://schemas.microsoft.com/office/drawing/2014/main" id="{125552CA-21BA-4532-93D6-F711043A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85725</xdr:rowOff>
    </xdr:from>
    <xdr:to>
      <xdr:col>29</xdr:col>
      <xdr:colOff>281940</xdr:colOff>
      <xdr:row>5</xdr:row>
      <xdr:rowOff>114300</xdr:rowOff>
    </xdr:to>
    <xdr:pic>
      <xdr:nvPicPr>
        <xdr:cNvPr id="3197" name="Afbeelding 1">
          <a:extLst>
            <a:ext uri="{FF2B5EF4-FFF2-40B4-BE49-F238E27FC236}">
              <a16:creationId xmlns:a16="http://schemas.microsoft.com/office/drawing/2014/main" id="{3BB78100-E959-47AD-81FD-BCD92E41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95250</xdr:rowOff>
    </xdr:from>
    <xdr:to>
      <xdr:col>29</xdr:col>
      <xdr:colOff>283845</xdr:colOff>
      <xdr:row>5</xdr:row>
      <xdr:rowOff>129540</xdr:rowOff>
    </xdr:to>
    <xdr:pic>
      <xdr:nvPicPr>
        <xdr:cNvPr id="4221" name="Afbeelding 1">
          <a:extLst>
            <a:ext uri="{FF2B5EF4-FFF2-40B4-BE49-F238E27FC236}">
              <a16:creationId xmlns:a16="http://schemas.microsoft.com/office/drawing/2014/main" id="{1E128539-B14F-4EEE-818C-F08A4E22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zoomScaleNormal="100" workbookViewId="0">
      <selection activeCell="S13" sqref="S13:T13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112</v>
      </c>
      <c r="B2" s="1"/>
      <c r="C2" s="82"/>
      <c r="D2" s="83"/>
      <c r="E2" s="83"/>
      <c r="F2" s="84"/>
    </row>
    <row r="3" spans="1:30" ht="46.2" x14ac:dyDescent="0.85">
      <c r="J3" s="101" t="s">
        <v>143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39</v>
      </c>
      <c r="C4" s="82"/>
      <c r="D4" s="83"/>
      <c r="E4" s="83"/>
      <c r="F4" s="84"/>
    </row>
    <row r="5" spans="1:30" x14ac:dyDescent="0.3">
      <c r="A5" s="1" t="s">
        <v>45</v>
      </c>
      <c r="C5" s="69"/>
      <c r="D5" s="70"/>
      <c r="E5" s="70"/>
      <c r="F5" s="71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91" t="s">
        <v>42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49" t="s">
        <v>0</v>
      </c>
      <c r="B8" s="21"/>
      <c r="C8" s="21"/>
      <c r="D8" s="21"/>
      <c r="E8" s="14"/>
      <c r="F8" s="21"/>
      <c r="G8" s="21"/>
      <c r="H8" s="21" t="s">
        <v>3</v>
      </c>
      <c r="I8" s="21"/>
      <c r="J8" s="21"/>
      <c r="K8" s="21"/>
      <c r="L8" s="21"/>
      <c r="M8" s="21">
        <f>F28+P28+Z28+F37+P37+Z37+F46+P46+Z46+F55+P55+Z55+F64+P64+Z64</f>
        <v>0</v>
      </c>
      <c r="N8" s="21"/>
      <c r="O8" s="21"/>
      <c r="P8" s="22"/>
      <c r="S8" s="94" t="s">
        <v>40</v>
      </c>
      <c r="T8" s="95"/>
      <c r="U8" s="96" t="s">
        <v>41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51" t="s">
        <v>111</v>
      </c>
      <c r="B9" s="52"/>
      <c r="C9" s="52"/>
      <c r="D9" s="51"/>
      <c r="E9" s="58">
        <f>E8/38</f>
        <v>0</v>
      </c>
      <c r="F9" s="21"/>
      <c r="G9" s="21"/>
      <c r="H9" s="21" t="s">
        <v>4</v>
      </c>
      <c r="I9" s="21"/>
      <c r="J9" s="21"/>
      <c r="K9" s="21"/>
      <c r="L9" s="21"/>
      <c r="M9" s="21">
        <f>SUM(H21:H64)+SUM(R21:R64)+SUM(AB21:AB64)</f>
        <v>0</v>
      </c>
      <c r="N9" s="21"/>
      <c r="O9" s="21"/>
      <c r="P9" s="22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51" t="s">
        <v>35</v>
      </c>
      <c r="B10" s="52"/>
      <c r="C10" s="52"/>
      <c r="D10" s="52"/>
      <c r="E10" s="54">
        <f>182.4*E9</f>
        <v>0</v>
      </c>
      <c r="F10" s="21"/>
      <c r="G10" s="21"/>
      <c r="H10" s="21" t="s">
        <v>5</v>
      </c>
      <c r="I10" s="21"/>
      <c r="J10" s="21"/>
      <c r="K10" s="21"/>
      <c r="L10" s="21"/>
      <c r="M10" s="21">
        <f>SUM(I21:I64)+SUM(S21:S64)+SUM(AC21:AC64)</f>
        <v>0</v>
      </c>
      <c r="N10" s="21"/>
      <c r="O10" s="21"/>
      <c r="P10" s="22"/>
      <c r="S10" s="72"/>
      <c r="T10" s="73"/>
      <c r="U10" s="85"/>
      <c r="V10" s="73"/>
      <c r="W10" s="73"/>
      <c r="X10" s="73"/>
      <c r="Y10" s="73"/>
      <c r="Z10" s="73"/>
      <c r="AA10" s="73"/>
      <c r="AB10" s="73"/>
      <c r="AC10" s="73"/>
      <c r="AD10" s="86"/>
    </row>
    <row r="11" spans="1:30" x14ac:dyDescent="0.3">
      <c r="A11" s="20" t="s">
        <v>119</v>
      </c>
      <c r="B11" s="21"/>
      <c r="C11" s="21"/>
      <c r="D11" s="21"/>
      <c r="E11" s="3"/>
      <c r="F11" s="21"/>
      <c r="G11" s="21"/>
      <c r="H11" s="21" t="s">
        <v>113</v>
      </c>
      <c r="I11" s="21"/>
      <c r="J11" s="21"/>
      <c r="K11" s="21"/>
      <c r="L11" s="21"/>
      <c r="M11" s="21">
        <f>SUM(J21:J64)+SUM(T21:T64)+SUM(AD21:AD64)</f>
        <v>0</v>
      </c>
      <c r="N11" s="21"/>
      <c r="O11" s="21"/>
      <c r="P11" s="22"/>
      <c r="S11" s="72"/>
      <c r="T11" s="73"/>
      <c r="U11" s="85"/>
      <c r="V11" s="73"/>
      <c r="W11" s="73"/>
      <c r="X11" s="73"/>
      <c r="Y11" s="73"/>
      <c r="Z11" s="73"/>
      <c r="AA11" s="73"/>
      <c r="AB11" s="73"/>
      <c r="AC11" s="73"/>
      <c r="AD11" s="86"/>
    </row>
    <row r="12" spans="1:30" x14ac:dyDescent="0.3">
      <c r="A12" s="20" t="s">
        <v>147</v>
      </c>
      <c r="B12" s="21"/>
      <c r="C12" s="21"/>
      <c r="D12" s="21"/>
      <c r="E12" s="1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72"/>
      <c r="T12" s="73"/>
      <c r="U12" s="85"/>
      <c r="V12" s="73"/>
      <c r="W12" s="73"/>
      <c r="X12" s="73"/>
      <c r="Y12" s="73"/>
      <c r="Z12" s="73"/>
      <c r="AA12" s="73"/>
      <c r="AB12" s="73"/>
      <c r="AC12" s="73"/>
      <c r="AD12" s="86"/>
    </row>
    <row r="13" spans="1:30" x14ac:dyDescent="0.3">
      <c r="A13" s="51" t="s">
        <v>145</v>
      </c>
      <c r="B13" s="52"/>
      <c r="C13" s="52"/>
      <c r="D13" s="52"/>
      <c r="E13" s="53">
        <f>E10+E11+E12</f>
        <v>0</v>
      </c>
      <c r="F13" s="21"/>
      <c r="G13" s="21"/>
      <c r="H13" s="21" t="s">
        <v>148</v>
      </c>
      <c r="I13" s="21"/>
      <c r="J13" s="21"/>
      <c r="K13" s="21"/>
      <c r="L13" s="21"/>
      <c r="M13" s="50">
        <f>E14-SUM(M8:M10)-M11-M14</f>
        <v>0</v>
      </c>
      <c r="N13" s="21" t="s">
        <v>46</v>
      </c>
      <c r="O13" s="21"/>
      <c r="P13" s="22"/>
      <c r="S13" s="72"/>
      <c r="T13" s="73"/>
      <c r="U13" s="85"/>
      <c r="V13" s="73"/>
      <c r="W13" s="73"/>
      <c r="X13" s="73"/>
      <c r="Y13" s="73"/>
      <c r="Z13" s="73"/>
      <c r="AA13" s="73"/>
      <c r="AB13" s="73"/>
      <c r="AC13" s="73"/>
      <c r="AD13" s="86"/>
    </row>
    <row r="14" spans="1:30" x14ac:dyDescent="0.3">
      <c r="A14" s="20" t="s">
        <v>146</v>
      </c>
      <c r="B14" s="21"/>
      <c r="C14" s="21"/>
      <c r="D14" s="21"/>
      <c r="E14" s="53">
        <f>1976*E9</f>
        <v>0</v>
      </c>
      <c r="F14" s="21"/>
      <c r="G14" s="21"/>
      <c r="H14" s="21" t="s">
        <v>149</v>
      </c>
      <c r="I14" s="21"/>
      <c r="J14" s="21"/>
      <c r="K14" s="21"/>
      <c r="L14" s="21"/>
      <c r="M14" s="23">
        <f>E13-M11</f>
        <v>0</v>
      </c>
      <c r="N14" s="21"/>
      <c r="O14" s="21"/>
      <c r="P14" s="22"/>
      <c r="S14" s="72"/>
      <c r="T14" s="73"/>
      <c r="U14" s="85"/>
      <c r="V14" s="73"/>
      <c r="W14" s="73"/>
      <c r="X14" s="73"/>
      <c r="Y14" s="73"/>
      <c r="Z14" s="73"/>
      <c r="AA14" s="73"/>
      <c r="AB14" s="73"/>
      <c r="AC14" s="73"/>
      <c r="AD14" s="86"/>
    </row>
    <row r="15" spans="1:30" ht="15" thickBot="1" x14ac:dyDescent="0.35">
      <c r="A15" s="55" t="s">
        <v>120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4"/>
      <c r="T15" s="75"/>
      <c r="U15" s="87"/>
      <c r="V15" s="75"/>
      <c r="W15" s="75"/>
      <c r="X15" s="75"/>
      <c r="Y15" s="75"/>
      <c r="Z15" s="75"/>
      <c r="AA15" s="75"/>
      <c r="AB15" s="75"/>
      <c r="AC15" s="75"/>
      <c r="AD15" s="88"/>
    </row>
    <row r="17" spans="1:30" x14ac:dyDescent="0.3">
      <c r="A17" s="68" t="s">
        <v>101</v>
      </c>
      <c r="B17" s="68"/>
      <c r="C17" s="68"/>
      <c r="D17" s="68"/>
      <c r="E17" s="68"/>
      <c r="F17" s="68"/>
      <c r="G17" s="68"/>
    </row>
    <row r="18" spans="1:30" ht="15" thickBot="1" x14ac:dyDescent="0.35">
      <c r="A18" s="2"/>
    </row>
    <row r="19" spans="1:30" ht="87.75" customHeight="1" thickBot="1" x14ac:dyDescent="0.35">
      <c r="A19" s="80" t="s">
        <v>6</v>
      </c>
      <c r="B19" s="81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80" t="s">
        <v>22</v>
      </c>
      <c r="L19" s="81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80" t="s">
        <v>24</v>
      </c>
      <c r="V19" s="81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2" t="str">
        <f>"WEEK "&amp;WEEKNUM(B21,21)</f>
        <v>WEEK 52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18</v>
      </c>
      <c r="L20" s="37"/>
      <c r="M20" s="34"/>
      <c r="N20" s="34"/>
      <c r="O20" s="34"/>
      <c r="P20" s="34"/>
      <c r="Q20" s="34"/>
      <c r="R20" s="34"/>
      <c r="S20" s="34"/>
      <c r="T20" s="35"/>
      <c r="U20" s="36" t="s">
        <v>23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7">
        <v>46013</v>
      </c>
      <c r="C21" s="59"/>
      <c r="D21" s="61"/>
      <c r="E21" s="59"/>
      <c r="F21" s="59"/>
      <c r="G21" s="59"/>
      <c r="H21" s="59"/>
      <c r="I21" s="59"/>
      <c r="J21" s="60"/>
      <c r="K21" s="30" t="s">
        <v>8</v>
      </c>
      <c r="L21" s="57">
        <f>B63+1</f>
        <v>46048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7">
        <f>L54+1</f>
        <v>46076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7">
        <f>B21+1</f>
        <v>46014</v>
      </c>
      <c r="C22" s="59"/>
      <c r="D22" s="59"/>
      <c r="E22" s="59"/>
      <c r="F22" s="59"/>
      <c r="G22" s="59"/>
      <c r="H22" s="59"/>
      <c r="I22" s="59"/>
      <c r="J22" s="60"/>
      <c r="K22" s="30" t="s">
        <v>9</v>
      </c>
      <c r="L22" s="57">
        <f>L21+1</f>
        <v>46049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7">
        <f>V21+1</f>
        <v>46077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7">
        <f t="shared" ref="B23:B27" si="0">B22+1</f>
        <v>46015</v>
      </c>
      <c r="C23" s="59"/>
      <c r="D23" s="59"/>
      <c r="E23" s="59"/>
      <c r="F23" s="59"/>
      <c r="G23" s="59"/>
      <c r="H23" s="59"/>
      <c r="I23" s="59"/>
      <c r="J23" s="60"/>
      <c r="K23" s="30" t="s">
        <v>10</v>
      </c>
      <c r="L23" s="57">
        <f t="shared" ref="L23:L27" si="1">L22+1</f>
        <v>46050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7">
        <f t="shared" ref="V23:V27" si="2">V22+1</f>
        <v>46078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7">
        <f t="shared" si="0"/>
        <v>46016</v>
      </c>
      <c r="C24" s="59"/>
      <c r="D24" s="59"/>
      <c r="E24" s="59"/>
      <c r="F24" s="59"/>
      <c r="G24" s="59"/>
      <c r="H24" s="59"/>
      <c r="I24" s="59"/>
      <c r="J24" s="60"/>
      <c r="K24" s="30" t="s">
        <v>11</v>
      </c>
      <c r="L24" s="57">
        <f t="shared" si="1"/>
        <v>46051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7">
        <f t="shared" si="2"/>
        <v>46079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7">
        <f t="shared" si="0"/>
        <v>46017</v>
      </c>
      <c r="C25" s="59"/>
      <c r="D25" s="59"/>
      <c r="E25" s="59"/>
      <c r="F25" s="59"/>
      <c r="G25" s="59"/>
      <c r="H25" s="59"/>
      <c r="I25" s="59"/>
      <c r="J25" s="60"/>
      <c r="K25" s="30" t="s">
        <v>12</v>
      </c>
      <c r="L25" s="57">
        <f t="shared" si="1"/>
        <v>46052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7">
        <f t="shared" si="2"/>
        <v>46080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7">
        <f t="shared" si="0"/>
        <v>46018</v>
      </c>
      <c r="C26" s="59"/>
      <c r="D26" s="59"/>
      <c r="E26" s="59"/>
      <c r="F26" s="59"/>
      <c r="G26" s="59"/>
      <c r="H26" s="59"/>
      <c r="I26" s="59"/>
      <c r="J26" s="60"/>
      <c r="K26" s="30" t="s">
        <v>13</v>
      </c>
      <c r="L26" s="57">
        <f t="shared" si="1"/>
        <v>46053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7">
        <f t="shared" si="2"/>
        <v>46081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0" t="s">
        <v>14</v>
      </c>
      <c r="B27" s="57">
        <f t="shared" si="0"/>
        <v>46019</v>
      </c>
      <c r="C27" s="62"/>
      <c r="D27" s="62"/>
      <c r="E27" s="62"/>
      <c r="F27" s="62"/>
      <c r="G27" s="62"/>
      <c r="H27" s="62"/>
      <c r="I27" s="62"/>
      <c r="J27" s="63"/>
      <c r="K27" s="39" t="s">
        <v>14</v>
      </c>
      <c r="L27" s="57">
        <f t="shared" si="1"/>
        <v>46054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7">
        <f t="shared" si="2"/>
        <v>46082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79" t="s">
        <v>43</v>
      </c>
      <c r="B28" s="77"/>
      <c r="C28" s="77"/>
      <c r="D28" s="77"/>
      <c r="E28" s="77"/>
      <c r="F28" s="76">
        <f>SUM(C21:G27)</f>
        <v>0</v>
      </c>
      <c r="G28" s="77"/>
      <c r="H28" s="77"/>
      <c r="I28" s="77"/>
      <c r="J28" s="78"/>
      <c r="K28" s="79" t="s">
        <v>43</v>
      </c>
      <c r="L28" s="77"/>
      <c r="M28" s="77"/>
      <c r="N28" s="77"/>
      <c r="O28" s="77"/>
      <c r="P28" s="76">
        <f>SUM(M21:Q27)</f>
        <v>0</v>
      </c>
      <c r="Q28" s="77"/>
      <c r="R28" s="77"/>
      <c r="S28" s="77"/>
      <c r="T28" s="78"/>
      <c r="U28" s="79" t="s">
        <v>43</v>
      </c>
      <c r="V28" s="77"/>
      <c r="W28" s="77"/>
      <c r="X28" s="77"/>
      <c r="Y28" s="77"/>
      <c r="Z28" s="76">
        <f>SUM(W21:AA27)</f>
        <v>0</v>
      </c>
      <c r="AA28" s="77"/>
      <c r="AB28" s="77"/>
      <c r="AC28" s="77"/>
      <c r="AD28" s="78"/>
    </row>
    <row r="29" spans="1:30" ht="18" customHeight="1" x14ac:dyDescent="0.3">
      <c r="A29" s="36" t="s">
        <v>7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25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7">
        <f>B27+1</f>
        <v>46020</v>
      </c>
      <c r="C30" s="59"/>
      <c r="D30" s="59"/>
      <c r="E30" s="59"/>
      <c r="F30" s="59"/>
      <c r="G30" s="59"/>
      <c r="H30" s="59"/>
      <c r="I30" s="59"/>
      <c r="J30" s="60"/>
      <c r="K30" s="30" t="s">
        <v>8</v>
      </c>
      <c r="L30" s="57">
        <f>L27+1</f>
        <v>46055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7">
        <f>V27+1</f>
        <v>46083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7">
        <f>B30+1</f>
        <v>46021</v>
      </c>
      <c r="C31" s="59"/>
      <c r="D31" s="59"/>
      <c r="E31" s="59"/>
      <c r="F31" s="59"/>
      <c r="G31" s="59"/>
      <c r="H31" s="59"/>
      <c r="I31" s="59"/>
      <c r="J31" s="60"/>
      <c r="K31" s="30" t="s">
        <v>9</v>
      </c>
      <c r="L31" s="57">
        <f>L30+1</f>
        <v>46056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7">
        <f>V30+1</f>
        <v>46084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7">
        <f t="shared" ref="B32:B36" si="3">B31+1</f>
        <v>46022</v>
      </c>
      <c r="C32" s="59"/>
      <c r="D32" s="59"/>
      <c r="E32" s="59"/>
      <c r="F32" s="59"/>
      <c r="G32" s="59"/>
      <c r="H32" s="59"/>
      <c r="I32" s="59"/>
      <c r="J32" s="60"/>
      <c r="K32" s="30" t="s">
        <v>10</v>
      </c>
      <c r="L32" s="57">
        <f t="shared" ref="L32:L36" si="4">L31+1</f>
        <v>46057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7">
        <f t="shared" ref="V32:V36" si="5">V31+1</f>
        <v>46085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7">
        <f t="shared" si="3"/>
        <v>46023</v>
      </c>
      <c r="C33" s="64"/>
      <c r="D33" s="64"/>
      <c r="E33" s="64"/>
      <c r="F33" s="64"/>
      <c r="G33" s="64"/>
      <c r="H33" s="64"/>
      <c r="I33" s="64"/>
      <c r="J33" s="65"/>
      <c r="K33" s="30" t="s">
        <v>11</v>
      </c>
      <c r="L33" s="57">
        <f t="shared" si="4"/>
        <v>46058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7">
        <f t="shared" si="5"/>
        <v>46086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7">
        <f t="shared" si="3"/>
        <v>46024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7">
        <f t="shared" si="4"/>
        <v>46059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7">
        <f t="shared" si="5"/>
        <v>46087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7">
        <f t="shared" si="3"/>
        <v>46025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7">
        <f t="shared" si="4"/>
        <v>46060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7">
        <f t="shared" si="5"/>
        <v>46088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7">
        <f t="shared" si="3"/>
        <v>46026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7">
        <f t="shared" si="4"/>
        <v>46061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7">
        <f t="shared" si="5"/>
        <v>46089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9" t="s">
        <v>43</v>
      </c>
      <c r="B37" s="77"/>
      <c r="C37" s="77"/>
      <c r="D37" s="77"/>
      <c r="E37" s="77"/>
      <c r="F37" s="76">
        <f>SUM(C30:G36)</f>
        <v>0</v>
      </c>
      <c r="G37" s="77"/>
      <c r="H37" s="77"/>
      <c r="I37" s="77"/>
      <c r="J37" s="78"/>
      <c r="K37" s="79" t="s">
        <v>43</v>
      </c>
      <c r="L37" s="77"/>
      <c r="M37" s="77"/>
      <c r="N37" s="77"/>
      <c r="O37" s="77"/>
      <c r="P37" s="76">
        <f>SUM(M30:Q36)</f>
        <v>0</v>
      </c>
      <c r="Q37" s="77"/>
      <c r="R37" s="77"/>
      <c r="S37" s="77"/>
      <c r="T37" s="78"/>
      <c r="U37" s="79" t="s">
        <v>43</v>
      </c>
      <c r="V37" s="77"/>
      <c r="W37" s="77"/>
      <c r="X37" s="77"/>
      <c r="Y37" s="77"/>
      <c r="Z37" s="76">
        <f>SUM(W30:AA36)</f>
        <v>0</v>
      </c>
      <c r="AA37" s="77"/>
      <c r="AB37" s="77"/>
      <c r="AC37" s="77"/>
      <c r="AD37" s="78"/>
    </row>
    <row r="38" spans="1:30" ht="18" customHeight="1" x14ac:dyDescent="0.3">
      <c r="A38" s="36" t="s">
        <v>15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20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26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7">
        <f>B36+1</f>
        <v>46027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7">
        <f>L36+1</f>
        <v>46062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7">
        <f>V36+1</f>
        <v>46090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7">
        <f>B39+1</f>
        <v>46028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7">
        <f>L39+1</f>
        <v>46063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7">
        <f>V39+1</f>
        <v>46091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7">
        <f t="shared" ref="B41:B45" si="6">B40+1</f>
        <v>46029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7">
        <f t="shared" ref="L41:L45" si="7">L40+1</f>
        <v>46064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7">
        <f t="shared" ref="V41:V45" si="8">V40+1</f>
        <v>46092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7">
        <f t="shared" si="6"/>
        <v>46030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7">
        <f t="shared" si="7"/>
        <v>46065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7">
        <f t="shared" si="8"/>
        <v>46093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7">
        <f t="shared" si="6"/>
        <v>46031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7">
        <f t="shared" si="7"/>
        <v>46066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7">
        <f t="shared" si="8"/>
        <v>46094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7">
        <f t="shared" si="6"/>
        <v>46032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7">
        <f t="shared" si="7"/>
        <v>46067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7">
        <f t="shared" si="8"/>
        <v>46095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7">
        <f t="shared" si="6"/>
        <v>46033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7">
        <f t="shared" si="7"/>
        <v>46068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7">
        <f t="shared" si="8"/>
        <v>46096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9" t="s">
        <v>43</v>
      </c>
      <c r="B46" s="77"/>
      <c r="C46" s="77"/>
      <c r="D46" s="77"/>
      <c r="E46" s="77"/>
      <c r="F46" s="76">
        <f>SUM(C39:G45)</f>
        <v>0</v>
      </c>
      <c r="G46" s="77"/>
      <c r="H46" s="77"/>
      <c r="I46" s="77"/>
      <c r="J46" s="78"/>
      <c r="K46" s="79" t="s">
        <v>43</v>
      </c>
      <c r="L46" s="77"/>
      <c r="M46" s="77"/>
      <c r="N46" s="77"/>
      <c r="O46" s="77"/>
      <c r="P46" s="76">
        <f>SUM(M39:Q45)</f>
        <v>0</v>
      </c>
      <c r="Q46" s="77"/>
      <c r="R46" s="77"/>
      <c r="S46" s="77"/>
      <c r="T46" s="78"/>
      <c r="U46" s="79" t="s">
        <v>43</v>
      </c>
      <c r="V46" s="77"/>
      <c r="W46" s="77"/>
      <c r="X46" s="77"/>
      <c r="Y46" s="77"/>
      <c r="Z46" s="76">
        <f>SUM(W39:AA45)</f>
        <v>0</v>
      </c>
      <c r="AA46" s="77"/>
      <c r="AB46" s="77"/>
      <c r="AC46" s="77"/>
      <c r="AD46" s="78"/>
    </row>
    <row r="47" spans="1:30" ht="18" customHeight="1" x14ac:dyDescent="0.3">
      <c r="A47" s="36" t="s">
        <v>16</v>
      </c>
      <c r="B47" s="37"/>
      <c r="C47" s="37"/>
      <c r="D47" s="37"/>
      <c r="E47" s="37"/>
      <c r="F47" s="37"/>
      <c r="G47" s="37"/>
      <c r="H47" s="37"/>
      <c r="I47" s="37"/>
      <c r="J47" s="38"/>
      <c r="K47" s="32" t="s">
        <v>21</v>
      </c>
      <c r="L47" s="33"/>
      <c r="M47" s="37"/>
      <c r="N47" s="37"/>
      <c r="O47" s="37"/>
      <c r="P47" s="37"/>
      <c r="Q47" s="37"/>
      <c r="R47" s="37"/>
      <c r="S47" s="37"/>
      <c r="T47" s="38"/>
      <c r="U47" s="36" t="s">
        <v>27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7">
        <f>B45+1</f>
        <v>46034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7">
        <f>L45+1</f>
        <v>46069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7">
        <f>V45+1</f>
        <v>46097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7">
        <f>B48+1</f>
        <v>46035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7">
        <f>L48+1</f>
        <v>46070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7">
        <f>V48+1</f>
        <v>46098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7">
        <f t="shared" ref="B50:B54" si="9">B49+1</f>
        <v>46036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7">
        <f t="shared" ref="L50:L54" si="10">L49+1</f>
        <v>46071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7">
        <f t="shared" ref="V50:V54" si="11">V49+1</f>
        <v>46099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7">
        <f t="shared" si="9"/>
        <v>46037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7">
        <f t="shared" si="10"/>
        <v>46072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7">
        <f t="shared" si="11"/>
        <v>46100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7">
        <f t="shared" si="9"/>
        <v>46038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7">
        <f t="shared" si="10"/>
        <v>46073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7">
        <f t="shared" si="11"/>
        <v>46101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7">
        <f t="shared" si="9"/>
        <v>46039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7">
        <f t="shared" si="10"/>
        <v>46074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7">
        <f t="shared" si="11"/>
        <v>46102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7">
        <f t="shared" si="9"/>
        <v>46040</v>
      </c>
      <c r="C54" s="7"/>
      <c r="D54" s="7"/>
      <c r="E54" s="7"/>
      <c r="F54" s="7"/>
      <c r="G54" s="7"/>
      <c r="H54" s="7"/>
      <c r="I54" s="7"/>
      <c r="J54" s="8"/>
      <c r="K54" s="30" t="s">
        <v>14</v>
      </c>
      <c r="L54" s="57">
        <f t="shared" si="10"/>
        <v>46075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57">
        <f t="shared" si="11"/>
        <v>46103</v>
      </c>
      <c r="W54" s="4"/>
      <c r="X54" s="4"/>
      <c r="Y54" s="4"/>
      <c r="Z54" s="4"/>
      <c r="AA54" s="4"/>
      <c r="AB54" s="4"/>
      <c r="AC54" s="4"/>
      <c r="AD54" s="6"/>
    </row>
    <row r="55" spans="1:30" ht="18" customHeight="1" thickBot="1" x14ac:dyDescent="0.35">
      <c r="A55" s="79" t="s">
        <v>43</v>
      </c>
      <c r="B55" s="77"/>
      <c r="C55" s="77"/>
      <c r="D55" s="77"/>
      <c r="E55" s="77"/>
      <c r="F55" s="76">
        <f>SUM(C48:G54)</f>
        <v>0</v>
      </c>
      <c r="G55" s="77"/>
      <c r="H55" s="77"/>
      <c r="I55" s="77"/>
      <c r="J55" s="78"/>
      <c r="K55" s="79" t="s">
        <v>43</v>
      </c>
      <c r="L55" s="77"/>
      <c r="M55" s="77"/>
      <c r="N55" s="77"/>
      <c r="O55" s="77"/>
      <c r="P55" s="76">
        <f>SUM(M48:Q54)</f>
        <v>0</v>
      </c>
      <c r="Q55" s="77"/>
      <c r="R55" s="77"/>
      <c r="S55" s="77"/>
      <c r="T55" s="78"/>
      <c r="U55" s="79" t="s">
        <v>43</v>
      </c>
      <c r="V55" s="77"/>
      <c r="W55" s="77"/>
      <c r="X55" s="77"/>
      <c r="Y55" s="77"/>
      <c r="Z55" s="76">
        <f>SUM(W48:AA54)</f>
        <v>0</v>
      </c>
      <c r="AA55" s="77"/>
      <c r="AB55" s="77"/>
      <c r="AC55" s="77"/>
      <c r="AD55" s="78"/>
    </row>
    <row r="56" spans="1:30" ht="18" customHeight="1" x14ac:dyDescent="0.3">
      <c r="A56" s="32" t="s">
        <v>17</v>
      </c>
      <c r="B56" s="33"/>
      <c r="C56" s="34"/>
      <c r="D56" s="34"/>
      <c r="E56" s="34"/>
      <c r="F56" s="34"/>
      <c r="G56" s="34"/>
      <c r="H56" s="34"/>
      <c r="I56" s="34"/>
      <c r="J56" s="35"/>
      <c r="K56" s="36"/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 t="s">
        <v>8</v>
      </c>
      <c r="B57" s="57">
        <f>B54+1</f>
        <v>46041</v>
      </c>
      <c r="C57" s="4"/>
      <c r="D57" s="4"/>
      <c r="E57" s="4"/>
      <c r="F57" s="4"/>
      <c r="G57" s="4"/>
      <c r="H57" s="4"/>
      <c r="I57" s="5"/>
      <c r="J57" s="6"/>
      <c r="K57" s="30"/>
      <c r="L57" s="31"/>
      <c r="M57" s="9"/>
      <c r="N57" s="9"/>
      <c r="O57" s="9"/>
      <c r="P57" s="9"/>
      <c r="Q57" s="9"/>
      <c r="R57" s="9"/>
      <c r="S57" s="9"/>
      <c r="T57" s="10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 t="s">
        <v>9</v>
      </c>
      <c r="B58" s="57">
        <f>B57+1</f>
        <v>46042</v>
      </c>
      <c r="C58" s="4"/>
      <c r="D58" s="4"/>
      <c r="E58" s="4"/>
      <c r="F58" s="4"/>
      <c r="G58" s="4"/>
      <c r="H58" s="4"/>
      <c r="I58" s="5"/>
      <c r="J58" s="6"/>
      <c r="K58" s="30"/>
      <c r="L58" s="31"/>
      <c r="M58" s="9"/>
      <c r="N58" s="9"/>
      <c r="O58" s="9"/>
      <c r="P58" s="9"/>
      <c r="Q58" s="9"/>
      <c r="R58" s="9"/>
      <c r="S58" s="9"/>
      <c r="T58" s="10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 t="s">
        <v>10</v>
      </c>
      <c r="B59" s="57">
        <f t="shared" ref="B59:B63" si="12">B58+1</f>
        <v>46043</v>
      </c>
      <c r="C59" s="4"/>
      <c r="D59" s="4"/>
      <c r="E59" s="4"/>
      <c r="F59" s="4"/>
      <c r="G59" s="4"/>
      <c r="H59" s="4"/>
      <c r="I59" s="5"/>
      <c r="J59" s="6"/>
      <c r="K59" s="30"/>
      <c r="L59" s="31"/>
      <c r="M59" s="9"/>
      <c r="N59" s="9"/>
      <c r="O59" s="9"/>
      <c r="P59" s="9"/>
      <c r="Q59" s="9"/>
      <c r="R59" s="9"/>
      <c r="S59" s="9"/>
      <c r="T59" s="10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 t="s">
        <v>11</v>
      </c>
      <c r="B60" s="57">
        <f t="shared" si="12"/>
        <v>46044</v>
      </c>
      <c r="C60" s="4"/>
      <c r="D60" s="4"/>
      <c r="E60" s="4"/>
      <c r="F60" s="4"/>
      <c r="G60" s="4"/>
      <c r="H60" s="4"/>
      <c r="I60" s="5"/>
      <c r="J60" s="6"/>
      <c r="K60" s="30"/>
      <c r="L60" s="31"/>
      <c r="M60" s="9"/>
      <c r="N60" s="9"/>
      <c r="O60" s="9"/>
      <c r="P60" s="9"/>
      <c r="Q60" s="9"/>
      <c r="R60" s="9"/>
      <c r="S60" s="9"/>
      <c r="T60" s="10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 t="s">
        <v>12</v>
      </c>
      <c r="B61" s="57">
        <f t="shared" si="12"/>
        <v>46045</v>
      </c>
      <c r="C61" s="4"/>
      <c r="D61" s="4"/>
      <c r="E61" s="4"/>
      <c r="F61" s="4"/>
      <c r="G61" s="4"/>
      <c r="H61" s="4"/>
      <c r="I61" s="5"/>
      <c r="J61" s="6"/>
      <c r="K61" s="30"/>
      <c r="L61" s="31"/>
      <c r="M61" s="9"/>
      <c r="N61" s="9"/>
      <c r="O61" s="9"/>
      <c r="P61" s="9"/>
      <c r="Q61" s="9"/>
      <c r="R61" s="9"/>
      <c r="S61" s="9"/>
      <c r="T61" s="10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 t="s">
        <v>13</v>
      </c>
      <c r="B62" s="57">
        <f t="shared" si="12"/>
        <v>46046</v>
      </c>
      <c r="C62" s="4"/>
      <c r="D62" s="4"/>
      <c r="E62" s="4"/>
      <c r="F62" s="4"/>
      <c r="G62" s="4"/>
      <c r="H62" s="4"/>
      <c r="I62" s="5"/>
      <c r="J62" s="6"/>
      <c r="K62" s="30"/>
      <c r="L62" s="31"/>
      <c r="M62" s="9"/>
      <c r="N62" s="9"/>
      <c r="O62" s="9"/>
      <c r="P62" s="9"/>
      <c r="Q62" s="9"/>
      <c r="R62" s="9"/>
      <c r="S62" s="9"/>
      <c r="T62" s="10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 t="s">
        <v>14</v>
      </c>
      <c r="B63" s="57">
        <f t="shared" si="12"/>
        <v>46047</v>
      </c>
      <c r="C63" s="4"/>
      <c r="D63" s="4"/>
      <c r="E63" s="4"/>
      <c r="F63" s="4"/>
      <c r="G63" s="4"/>
      <c r="H63" s="4"/>
      <c r="I63" s="5"/>
      <c r="J63" s="6"/>
      <c r="K63" s="39"/>
      <c r="L63" s="31"/>
      <c r="M63" s="11"/>
      <c r="N63" s="11"/>
      <c r="O63" s="11"/>
      <c r="P63" s="11"/>
      <c r="Q63" s="11"/>
      <c r="R63" s="11"/>
      <c r="S63" s="11"/>
      <c r="T63" s="12"/>
      <c r="U63" s="39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79" t="s">
        <v>43</v>
      </c>
      <c r="B64" s="77"/>
      <c r="C64" s="77"/>
      <c r="D64" s="77"/>
      <c r="E64" s="77"/>
      <c r="F64" s="76">
        <f>SUM(C57:G63)</f>
        <v>0</v>
      </c>
      <c r="G64" s="77"/>
      <c r="H64" s="77"/>
      <c r="I64" s="77"/>
      <c r="J64" s="78"/>
      <c r="K64" s="79" t="s">
        <v>43</v>
      </c>
      <c r="L64" s="77"/>
      <c r="M64" s="77"/>
      <c r="N64" s="77"/>
      <c r="O64" s="77"/>
      <c r="P64" s="76">
        <f>SUM(M57:Q63)</f>
        <v>0</v>
      </c>
      <c r="Q64" s="77"/>
      <c r="R64" s="77"/>
      <c r="S64" s="77"/>
      <c r="T64" s="78"/>
      <c r="U64" s="79" t="s">
        <v>43</v>
      </c>
      <c r="V64" s="77"/>
      <c r="W64" s="77"/>
      <c r="X64" s="77"/>
      <c r="Y64" s="77"/>
      <c r="Z64" s="76">
        <f>SUM(W57:AA63)</f>
        <v>0</v>
      </c>
      <c r="AA64" s="77"/>
      <c r="AB64" s="77"/>
      <c r="AC64" s="77"/>
      <c r="AD64" s="78"/>
    </row>
    <row r="67" spans="5:5" x14ac:dyDescent="0.3">
      <c r="E67" t="s">
        <v>44</v>
      </c>
    </row>
  </sheetData>
  <sheetProtection algorithmName="SHA-512" hashValue="VXsnC360k8Ngt4UCydQaI0++ULVCoZpLVjY9r30Yn7kDZ8br62+50K1V5tjzEAAwJ+YHOz864ohZ/GiT4FV2+Q==" saltValue="a7VwBezfUl3Qm5xpzE/9iA==" spinCount="100000" sheet="1" selectLockedCells="1"/>
  <mergeCells count="55">
    <mergeCell ref="C2:F2"/>
    <mergeCell ref="C4:F4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K37:O37"/>
    <mergeCell ref="Z37:AD37"/>
    <mergeCell ref="Z46:AD46"/>
    <mergeCell ref="P28:T28"/>
    <mergeCell ref="U28:Y28"/>
    <mergeCell ref="Z28:AD28"/>
    <mergeCell ref="A19:B19"/>
    <mergeCell ref="K19:L19"/>
    <mergeCell ref="U19:V19"/>
    <mergeCell ref="U46:Y46"/>
    <mergeCell ref="U55:Y55"/>
    <mergeCell ref="P37:T37"/>
    <mergeCell ref="A46:E46"/>
    <mergeCell ref="F46:J46"/>
    <mergeCell ref="K46:O46"/>
    <mergeCell ref="P46:T46"/>
    <mergeCell ref="A37:E37"/>
    <mergeCell ref="U37:Y37"/>
    <mergeCell ref="A28:E28"/>
    <mergeCell ref="F28:J28"/>
    <mergeCell ref="K28:O28"/>
    <mergeCell ref="F37:J37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7:G17"/>
    <mergeCell ref="C5:F5"/>
    <mergeCell ref="S11:T11"/>
    <mergeCell ref="S12:T12"/>
    <mergeCell ref="S13:T13"/>
    <mergeCell ref="S14:T14"/>
    <mergeCell ref="S15:T1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7" zoomScaleNormal="100" workbookViewId="0">
      <selection activeCell="C39" sqref="C39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5">
        <f>'jan-mrt'!C2:F2</f>
        <v>0</v>
      </c>
      <c r="D2" s="106"/>
      <c r="E2" s="106"/>
      <c r="F2" s="107"/>
    </row>
    <row r="3" spans="1:30" ht="46.2" x14ac:dyDescent="0.85">
      <c r="J3" s="101" t="str">
        <f>'jan-mrt'!J3:U3</f>
        <v>JAARURENKAART 2026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39</v>
      </c>
      <c r="C4" s="105">
        <f>'jan-mrt'!C4:F4</f>
        <v>0</v>
      </c>
      <c r="D4" s="106"/>
      <c r="E4" s="106"/>
      <c r="F4" s="107"/>
      <c r="S4" t="s">
        <v>44</v>
      </c>
    </row>
    <row r="5" spans="1:30" x14ac:dyDescent="0.3">
      <c r="A5" s="1" t="s">
        <v>45</v>
      </c>
      <c r="C5" s="102">
        <f>'jan-mrt'!C5:F5</f>
        <v>0</v>
      </c>
      <c r="D5" s="103"/>
      <c r="E5" s="103"/>
      <c r="F5" s="104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91" t="s">
        <v>42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21">
        <f>'jan-mrt'!M8+F28+P28+Z28+F37+P37+Z37+F46+P46+Z46+F55+P55+Z55+F64+P64+Z64</f>
        <v>0</v>
      </c>
      <c r="N8" s="21"/>
      <c r="O8" s="21"/>
      <c r="P8" s="22"/>
      <c r="S8" s="94" t="s">
        <v>40</v>
      </c>
      <c r="T8" s="95"/>
      <c r="U8" s="96" t="s">
        <v>41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0" t="s">
        <v>0</v>
      </c>
      <c r="B9" s="21"/>
      <c r="C9" s="21"/>
      <c r="D9" s="21"/>
      <c r="E9" s="40">
        <f>'jan-mrt'!E8</f>
        <v>0</v>
      </c>
      <c r="F9" s="21"/>
      <c r="G9" s="21"/>
      <c r="H9" s="21" t="s">
        <v>4</v>
      </c>
      <c r="I9" s="21"/>
      <c r="J9" s="21"/>
      <c r="K9" s="21"/>
      <c r="L9" s="21"/>
      <c r="M9" s="21">
        <f>'jan-mrt'!M9+SUM(H21:H64)+SUM(R21:R64)+SUM(AB21:AB64)</f>
        <v>0</v>
      </c>
      <c r="N9" s="21"/>
      <c r="O9" s="21"/>
      <c r="P9" s="22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0" t="s">
        <v>35</v>
      </c>
      <c r="B10" s="21"/>
      <c r="C10" s="21"/>
      <c r="D10" s="21"/>
      <c r="E10" s="41">
        <f>'jan-mrt'!E10</f>
        <v>0</v>
      </c>
      <c r="F10" s="21"/>
      <c r="G10" s="21"/>
      <c r="H10" s="21" t="s">
        <v>5</v>
      </c>
      <c r="I10" s="21"/>
      <c r="J10" s="21"/>
      <c r="K10" s="21"/>
      <c r="L10" s="21"/>
      <c r="M10" s="21">
        <f>'jan-mrt'!M10+SUM(I21:I64)+SUM(S21:S64)+SUM(AC21:AC64)</f>
        <v>0</v>
      </c>
      <c r="N10" s="21"/>
      <c r="O10" s="21"/>
      <c r="P10" s="22"/>
      <c r="S10" s="72"/>
      <c r="T10" s="73"/>
      <c r="U10" s="85"/>
      <c r="V10" s="73"/>
      <c r="W10" s="73"/>
      <c r="X10" s="73"/>
      <c r="Y10" s="73"/>
      <c r="Z10" s="73"/>
      <c r="AA10" s="73"/>
      <c r="AB10" s="73"/>
      <c r="AC10" s="73"/>
      <c r="AD10" s="86"/>
    </row>
    <row r="11" spans="1:30" x14ac:dyDescent="0.3">
      <c r="A11" s="20" t="s">
        <v>1</v>
      </c>
      <c r="B11" s="21"/>
      <c r="C11" s="21"/>
      <c r="D11" s="21"/>
      <c r="E11" s="41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21">
        <f>'jan-mrt'!M11+SUM(J21:J64)+SUM(T21:T64)+SUM(AD21:AD64)</f>
        <v>0</v>
      </c>
      <c r="N11" s="21"/>
      <c r="O11" s="21"/>
      <c r="P11" s="22"/>
      <c r="S11" s="72"/>
      <c r="T11" s="73"/>
      <c r="U11" s="85"/>
      <c r="V11" s="73"/>
      <c r="W11" s="73"/>
      <c r="X11" s="73"/>
      <c r="Y11" s="73"/>
      <c r="Z11" s="73"/>
      <c r="AA11" s="73"/>
      <c r="AB11" s="73"/>
      <c r="AC11" s="73"/>
      <c r="AD11" s="86"/>
    </row>
    <row r="12" spans="1:30" x14ac:dyDescent="0.3">
      <c r="A12" s="20" t="str">
        <f>'jan-mrt'!A12</f>
        <v>Saldo vakantie-uren 2025</v>
      </c>
      <c r="B12" s="21"/>
      <c r="C12" s="21"/>
      <c r="D12" s="21"/>
      <c r="E12" s="42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72"/>
      <c r="T12" s="73"/>
      <c r="U12" s="85"/>
      <c r="V12" s="73"/>
      <c r="W12" s="73"/>
      <c r="X12" s="73"/>
      <c r="Y12" s="73"/>
      <c r="Z12" s="73"/>
      <c r="AA12" s="73"/>
      <c r="AB12" s="73"/>
      <c r="AC12" s="73"/>
      <c r="AD12" s="86"/>
    </row>
    <row r="13" spans="1:30" x14ac:dyDescent="0.3">
      <c r="A13" s="20" t="str">
        <f>'jan-mrt'!A13</f>
        <v>Vakantie-uren 2026</v>
      </c>
      <c r="B13" s="21"/>
      <c r="C13" s="21"/>
      <c r="D13" s="21"/>
      <c r="E13" s="24">
        <f>'jan-mrt'!E13</f>
        <v>0</v>
      </c>
      <c r="F13" s="21"/>
      <c r="G13" s="21"/>
      <c r="H13" s="21" t="str">
        <f>'jan-mrt'!H13</f>
        <v>Saldo nog te werken 2026</v>
      </c>
      <c r="I13" s="21"/>
      <c r="J13" s="21"/>
      <c r="K13" s="21"/>
      <c r="L13" s="21"/>
      <c r="M13" s="23">
        <f>E14-SUM(M8:M10)-M11-M14</f>
        <v>0</v>
      </c>
      <c r="N13" s="21" t="s">
        <v>46</v>
      </c>
      <c r="O13" s="21"/>
      <c r="P13" s="22"/>
      <c r="S13" s="72"/>
      <c r="T13" s="73"/>
      <c r="U13" s="85"/>
      <c r="V13" s="73"/>
      <c r="W13" s="73"/>
      <c r="X13" s="73"/>
      <c r="Y13" s="73"/>
      <c r="Z13" s="73"/>
      <c r="AA13" s="73"/>
      <c r="AB13" s="73"/>
      <c r="AC13" s="73"/>
      <c r="AD13" s="86"/>
    </row>
    <row r="14" spans="1:30" x14ac:dyDescent="0.3">
      <c r="A14" s="20" t="str">
        <f>'jan-mrt'!A14</f>
        <v>Contracturen 2026</v>
      </c>
      <c r="B14" s="21"/>
      <c r="C14" s="21"/>
      <c r="D14" s="21"/>
      <c r="E14" s="43">
        <f>'jan-mrt'!E14</f>
        <v>0</v>
      </c>
      <c r="F14" s="21"/>
      <c r="G14" s="21"/>
      <c r="H14" s="21" t="str">
        <f>'jan-mrt'!H14</f>
        <v>Resterende vakantie-uren 2026</v>
      </c>
      <c r="I14" s="21"/>
      <c r="J14" s="21"/>
      <c r="K14" s="21"/>
      <c r="L14" s="21"/>
      <c r="M14" s="23">
        <f>E13-M11</f>
        <v>0</v>
      </c>
      <c r="N14" s="21"/>
      <c r="O14" s="21"/>
      <c r="P14" s="22"/>
      <c r="S14" s="72"/>
      <c r="T14" s="73"/>
      <c r="U14" s="85"/>
      <c r="V14" s="73"/>
      <c r="W14" s="73"/>
      <c r="X14" s="73"/>
      <c r="Y14" s="73"/>
      <c r="Z14" s="73"/>
      <c r="AA14" s="73"/>
      <c r="AB14" s="73"/>
      <c r="AC14" s="73"/>
      <c r="AD14" s="86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4"/>
      <c r="T15" s="75"/>
      <c r="U15" s="87"/>
      <c r="V15" s="75"/>
      <c r="W15" s="75"/>
      <c r="X15" s="75"/>
      <c r="Y15" s="75"/>
      <c r="Z15" s="75"/>
      <c r="AA15" s="75"/>
      <c r="AB15" s="75"/>
      <c r="AC15" s="75"/>
      <c r="AD15" s="88"/>
    </row>
    <row r="17" spans="1:30" x14ac:dyDescent="0.3">
      <c r="A17" s="68" t="s">
        <v>101</v>
      </c>
      <c r="B17" s="68"/>
      <c r="C17" s="68"/>
      <c r="D17" s="68"/>
      <c r="E17" s="68"/>
      <c r="F17" s="68"/>
      <c r="G17" s="68"/>
    </row>
    <row r="18" spans="1:30" ht="15" thickBot="1" x14ac:dyDescent="0.35">
      <c r="A18" s="2"/>
    </row>
    <row r="19" spans="1:30" ht="87.75" customHeight="1" thickBot="1" x14ac:dyDescent="0.35">
      <c r="A19" s="80" t="s">
        <v>47</v>
      </c>
      <c r="B19" s="81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80" t="s">
        <v>48</v>
      </c>
      <c r="L19" s="81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80" t="s">
        <v>49</v>
      </c>
      <c r="V19" s="81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2" t="s">
        <v>28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53</v>
      </c>
      <c r="L20" s="37"/>
      <c r="M20" s="34"/>
      <c r="N20" s="34"/>
      <c r="O20" s="34"/>
      <c r="P20" s="34"/>
      <c r="Q20" s="34"/>
      <c r="R20" s="34"/>
      <c r="S20" s="34"/>
      <c r="T20" s="35"/>
      <c r="U20" s="32" t="s">
        <v>58</v>
      </c>
      <c r="V20" s="33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7">
        <f>'jan-mrt'!V54+1</f>
        <v>46104</v>
      </c>
      <c r="C21" s="4"/>
      <c r="D21" s="4"/>
      <c r="E21" s="4"/>
      <c r="F21" s="4"/>
      <c r="G21" s="4"/>
      <c r="H21" s="4"/>
      <c r="I21" s="4"/>
      <c r="J21" s="6"/>
      <c r="K21" s="30" t="s">
        <v>8</v>
      </c>
      <c r="L21" s="57">
        <f>B54+1</f>
        <v>46132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7">
        <f>L63+1</f>
        <v>46167</v>
      </c>
      <c r="W21" s="64"/>
      <c r="X21" s="64"/>
      <c r="Y21" s="64"/>
      <c r="Z21" s="64"/>
      <c r="AA21" s="64"/>
      <c r="AB21" s="64"/>
      <c r="AC21" s="66"/>
      <c r="AD21" s="65"/>
    </row>
    <row r="22" spans="1:30" ht="18" customHeight="1" x14ac:dyDescent="0.3">
      <c r="A22" s="30" t="s">
        <v>9</v>
      </c>
      <c r="B22" s="57">
        <f>B21+1</f>
        <v>46105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57">
        <f>L21+1</f>
        <v>46133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7">
        <f>V21+1</f>
        <v>46168</v>
      </c>
      <c r="W22" s="4" t="s">
        <v>44</v>
      </c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7">
        <f t="shared" ref="B23:B27" si="0">B22+1</f>
        <v>46106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57">
        <f t="shared" ref="L23:L27" si="1">L22+1</f>
        <v>46134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7">
        <f t="shared" ref="V23:V27" si="2">V22+1</f>
        <v>46169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7">
        <f t="shared" si="0"/>
        <v>46107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57">
        <f t="shared" si="1"/>
        <v>46135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7">
        <f t="shared" si="2"/>
        <v>46170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7">
        <f t="shared" si="0"/>
        <v>46108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57">
        <f t="shared" si="1"/>
        <v>46136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7">
        <f t="shared" si="2"/>
        <v>46171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7">
        <f t="shared" si="0"/>
        <v>46109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57">
        <f t="shared" si="1"/>
        <v>46137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7">
        <f t="shared" si="2"/>
        <v>46172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0" t="s">
        <v>14</v>
      </c>
      <c r="B27" s="57">
        <f t="shared" si="0"/>
        <v>46110</v>
      </c>
      <c r="C27" s="4"/>
      <c r="D27" s="4"/>
      <c r="E27" s="4"/>
      <c r="F27" s="4"/>
      <c r="G27" s="4"/>
      <c r="H27" s="4"/>
      <c r="I27" s="5"/>
      <c r="J27" s="6"/>
      <c r="K27" s="39" t="s">
        <v>14</v>
      </c>
      <c r="L27" s="57">
        <f t="shared" si="1"/>
        <v>46138</v>
      </c>
      <c r="M27" s="4"/>
      <c r="N27" s="4"/>
      <c r="O27" s="4"/>
      <c r="P27" s="4"/>
      <c r="Q27" s="4"/>
      <c r="R27" s="4"/>
      <c r="S27" s="5"/>
      <c r="T27" s="6"/>
      <c r="U27" s="30" t="s">
        <v>14</v>
      </c>
      <c r="V27" s="57">
        <f t="shared" si="2"/>
        <v>46173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79" t="s">
        <v>43</v>
      </c>
      <c r="B28" s="77"/>
      <c r="C28" s="77"/>
      <c r="D28" s="77"/>
      <c r="E28" s="77"/>
      <c r="F28" s="76">
        <f>SUM(C21:G27)</f>
        <v>0</v>
      </c>
      <c r="G28" s="77"/>
      <c r="H28" s="77"/>
      <c r="I28" s="77"/>
      <c r="J28" s="78"/>
      <c r="K28" s="79" t="s">
        <v>43</v>
      </c>
      <c r="L28" s="77"/>
      <c r="M28" s="77"/>
      <c r="N28" s="77"/>
      <c r="O28" s="77"/>
      <c r="P28" s="76">
        <f>SUM(M21:Q27)</f>
        <v>0</v>
      </c>
      <c r="Q28" s="77"/>
      <c r="R28" s="77"/>
      <c r="S28" s="77"/>
      <c r="T28" s="78"/>
      <c r="U28" s="79" t="s">
        <v>43</v>
      </c>
      <c r="V28" s="77"/>
      <c r="W28" s="77"/>
      <c r="X28" s="77"/>
      <c r="Y28" s="77"/>
      <c r="Z28" s="76">
        <f>SUM(W21:AA27)</f>
        <v>0</v>
      </c>
      <c r="AA28" s="77"/>
      <c r="AB28" s="77"/>
      <c r="AC28" s="77"/>
      <c r="AD28" s="78"/>
    </row>
    <row r="29" spans="1:30" ht="18" customHeight="1" x14ac:dyDescent="0.3">
      <c r="A29" s="36" t="s">
        <v>50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54</v>
      </c>
      <c r="L29" s="37"/>
      <c r="M29" s="37"/>
      <c r="N29" s="37"/>
      <c r="O29" s="37"/>
      <c r="P29" s="37"/>
      <c r="Q29" s="37"/>
      <c r="R29" s="37"/>
      <c r="S29" s="37"/>
      <c r="T29" s="38"/>
      <c r="U29" s="32" t="s">
        <v>59</v>
      </c>
      <c r="V29" s="33"/>
      <c r="W29" s="34"/>
      <c r="X29" s="34"/>
      <c r="Y29" s="34"/>
      <c r="Z29" s="34"/>
      <c r="AA29" s="34"/>
      <c r="AB29" s="34"/>
      <c r="AC29" s="34"/>
      <c r="AD29" s="35"/>
    </row>
    <row r="30" spans="1:30" ht="18" customHeight="1" x14ac:dyDescent="0.3">
      <c r="A30" s="30" t="s">
        <v>8</v>
      </c>
      <c r="B30" s="57">
        <f>B27+1</f>
        <v>46111</v>
      </c>
      <c r="C30" s="4"/>
      <c r="D30" s="4"/>
      <c r="E30" s="4"/>
      <c r="F30" s="4"/>
      <c r="G30" s="4"/>
      <c r="H30" s="4"/>
      <c r="I30" s="5"/>
      <c r="J30" s="6"/>
      <c r="K30" s="30" t="s">
        <v>8</v>
      </c>
      <c r="L30" s="57">
        <f>L27+1</f>
        <v>46139</v>
      </c>
      <c r="M30" s="64"/>
      <c r="N30" s="64"/>
      <c r="O30" s="64"/>
      <c r="P30" s="64"/>
      <c r="Q30" s="64"/>
      <c r="R30" s="64"/>
      <c r="S30" s="64"/>
      <c r="T30" s="65"/>
      <c r="U30" s="30" t="s">
        <v>8</v>
      </c>
      <c r="V30" s="57">
        <f>V27+1</f>
        <v>46174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7">
        <f>B30+1</f>
        <v>46112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7">
        <f>L30+1</f>
        <v>46140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7">
        <f>V30+1</f>
        <v>46175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7">
        <f t="shared" ref="B32:B36" si="3">B31+1</f>
        <v>46113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7">
        <f t="shared" ref="L32:L36" si="4">L31+1</f>
        <v>46141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7">
        <f t="shared" ref="V32:V36" si="5">V31+1</f>
        <v>46176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7">
        <f t="shared" si="3"/>
        <v>46114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7">
        <f t="shared" si="4"/>
        <v>46142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7">
        <f t="shared" si="5"/>
        <v>46177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7">
        <f t="shared" si="3"/>
        <v>46115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7">
        <f t="shared" si="4"/>
        <v>46143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7">
        <f t="shared" si="5"/>
        <v>46178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7">
        <f t="shared" si="3"/>
        <v>46116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7">
        <f t="shared" si="4"/>
        <v>46144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7">
        <f t="shared" si="5"/>
        <v>46179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7">
        <f t="shared" si="3"/>
        <v>46117</v>
      </c>
      <c r="C36" s="4"/>
      <c r="D36" s="4"/>
      <c r="E36" s="4"/>
      <c r="F36" s="4"/>
      <c r="G36" s="4"/>
      <c r="H36" s="4"/>
      <c r="I36" s="4"/>
      <c r="J36" s="6"/>
      <c r="K36" s="39" t="s">
        <v>14</v>
      </c>
      <c r="L36" s="57">
        <f t="shared" si="4"/>
        <v>46145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7">
        <f t="shared" si="5"/>
        <v>46180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9" t="s">
        <v>43</v>
      </c>
      <c r="B37" s="77"/>
      <c r="C37" s="77"/>
      <c r="D37" s="77"/>
      <c r="E37" s="77"/>
      <c r="F37" s="76">
        <f>SUM(C30:G36)</f>
        <v>0</v>
      </c>
      <c r="G37" s="77"/>
      <c r="H37" s="77"/>
      <c r="I37" s="77"/>
      <c r="J37" s="78"/>
      <c r="K37" s="79" t="s">
        <v>43</v>
      </c>
      <c r="L37" s="77"/>
      <c r="M37" s="77"/>
      <c r="N37" s="77"/>
      <c r="O37" s="77"/>
      <c r="P37" s="76">
        <f>SUM(M30:Q36)</f>
        <v>0</v>
      </c>
      <c r="Q37" s="77"/>
      <c r="R37" s="77"/>
      <c r="S37" s="77"/>
      <c r="T37" s="78"/>
      <c r="U37" s="79" t="s">
        <v>43</v>
      </c>
      <c r="V37" s="77"/>
      <c r="W37" s="77"/>
      <c r="X37" s="77"/>
      <c r="Y37" s="77"/>
      <c r="Z37" s="76">
        <f>SUM(W30:AA36)</f>
        <v>0</v>
      </c>
      <c r="AA37" s="77"/>
      <c r="AB37" s="77"/>
      <c r="AC37" s="77"/>
      <c r="AD37" s="78"/>
    </row>
    <row r="38" spans="1:30" ht="18" customHeight="1" x14ac:dyDescent="0.3">
      <c r="A38" s="36" t="s">
        <v>51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55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60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7">
        <f>B36+1</f>
        <v>46118</v>
      </c>
      <c r="C39" s="64"/>
      <c r="D39" s="64"/>
      <c r="E39" s="64"/>
      <c r="F39" s="64"/>
      <c r="G39" s="64"/>
      <c r="H39" s="64"/>
      <c r="I39" s="64"/>
      <c r="J39" s="65"/>
      <c r="K39" s="30" t="s">
        <v>8</v>
      </c>
      <c r="L39" s="57">
        <f>L36+1</f>
        <v>46146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7">
        <f>V36+1</f>
        <v>46181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7">
        <f>B39+1</f>
        <v>46119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7">
        <f>L39+1</f>
        <v>46147</v>
      </c>
      <c r="M40" s="64"/>
      <c r="N40" s="64"/>
      <c r="O40" s="64"/>
      <c r="P40" s="64"/>
      <c r="Q40" s="64"/>
      <c r="R40" s="64"/>
      <c r="S40" s="64"/>
      <c r="T40" s="65"/>
      <c r="U40" s="30" t="s">
        <v>9</v>
      </c>
      <c r="V40" s="57">
        <f>V39+1</f>
        <v>46182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7">
        <f t="shared" ref="B41:B45" si="6">B40+1</f>
        <v>46120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7">
        <f t="shared" ref="L41:L45" si="7">L40+1</f>
        <v>46148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7">
        <f t="shared" ref="V41:V45" si="8">V40+1</f>
        <v>46183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7">
        <f t="shared" si="6"/>
        <v>46121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7">
        <f t="shared" si="7"/>
        <v>46149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7">
        <f t="shared" si="8"/>
        <v>46184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7">
        <f t="shared" si="6"/>
        <v>46122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7">
        <f t="shared" si="7"/>
        <v>46150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7">
        <f t="shared" si="8"/>
        <v>46185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7">
        <f t="shared" si="6"/>
        <v>46123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7">
        <f t="shared" si="7"/>
        <v>46151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7">
        <f t="shared" si="8"/>
        <v>46186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7">
        <f t="shared" si="6"/>
        <v>46124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7">
        <f t="shared" si="7"/>
        <v>46152</v>
      </c>
      <c r="M45" s="4"/>
      <c r="N45" s="4"/>
      <c r="O45" s="4"/>
      <c r="P45" s="4"/>
      <c r="Q45" s="4"/>
      <c r="R45" s="4"/>
      <c r="S45" s="4"/>
      <c r="T45" s="6"/>
      <c r="U45" s="39" t="s">
        <v>14</v>
      </c>
      <c r="V45" s="57">
        <f t="shared" si="8"/>
        <v>46187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9" t="s">
        <v>43</v>
      </c>
      <c r="B46" s="77"/>
      <c r="C46" s="77"/>
      <c r="D46" s="77"/>
      <c r="E46" s="77"/>
      <c r="F46" s="76">
        <f>SUM(C39:G45)</f>
        <v>0</v>
      </c>
      <c r="G46" s="77"/>
      <c r="H46" s="77"/>
      <c r="I46" s="77"/>
      <c r="J46" s="78"/>
      <c r="K46" s="79" t="s">
        <v>43</v>
      </c>
      <c r="L46" s="77"/>
      <c r="M46" s="77"/>
      <c r="N46" s="77"/>
      <c r="O46" s="77"/>
      <c r="P46" s="76">
        <f>SUM(M39:Q45)</f>
        <v>0</v>
      </c>
      <c r="Q46" s="77"/>
      <c r="R46" s="77"/>
      <c r="S46" s="77"/>
      <c r="T46" s="78"/>
      <c r="U46" s="79" t="s">
        <v>43</v>
      </c>
      <c r="V46" s="77"/>
      <c r="W46" s="77"/>
      <c r="X46" s="77"/>
      <c r="Y46" s="77"/>
      <c r="Z46" s="76">
        <f>SUM(W39:AA45)</f>
        <v>0</v>
      </c>
      <c r="AA46" s="77"/>
      <c r="AB46" s="77"/>
      <c r="AC46" s="77"/>
      <c r="AD46" s="78"/>
    </row>
    <row r="47" spans="1:30" ht="18" customHeight="1" x14ac:dyDescent="0.3">
      <c r="A47" s="36" t="s">
        <v>52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56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61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7">
        <f>B45+1</f>
        <v>46125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7">
        <f>L45+1</f>
        <v>46153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7">
        <f>V45+1</f>
        <v>46188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7">
        <f>B48+1</f>
        <v>46126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7">
        <f>L48+1</f>
        <v>46154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7">
        <f>V48+1</f>
        <v>46189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7">
        <f t="shared" ref="B50:B54" si="9">B49+1</f>
        <v>46127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7">
        <f t="shared" ref="L50:L54" si="10">L49+1</f>
        <v>46155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7">
        <f t="shared" ref="V50:V54" si="11">V49+1</f>
        <v>46190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7">
        <f t="shared" si="9"/>
        <v>46128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7">
        <f t="shared" si="10"/>
        <v>46156</v>
      </c>
      <c r="M51" s="64"/>
      <c r="N51" s="64"/>
      <c r="O51" s="64"/>
      <c r="P51" s="64"/>
      <c r="Q51" s="64"/>
      <c r="R51" s="64"/>
      <c r="S51" s="64"/>
      <c r="T51" s="65"/>
      <c r="U51" s="30" t="s">
        <v>11</v>
      </c>
      <c r="V51" s="57">
        <f t="shared" si="11"/>
        <v>46191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7">
        <f t="shared" si="9"/>
        <v>46129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7">
        <f t="shared" si="10"/>
        <v>46157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7">
        <f t="shared" si="11"/>
        <v>46192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7">
        <f t="shared" si="9"/>
        <v>46130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7">
        <f t="shared" si="10"/>
        <v>46158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7">
        <f t="shared" si="11"/>
        <v>46193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7">
        <f t="shared" si="9"/>
        <v>46131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7">
        <f t="shared" si="10"/>
        <v>46159</v>
      </c>
      <c r="M54" s="4"/>
      <c r="N54" s="4"/>
      <c r="O54" s="4"/>
      <c r="P54" s="4"/>
      <c r="Q54" s="4"/>
      <c r="R54" s="4"/>
      <c r="S54" s="4"/>
      <c r="T54" s="6"/>
      <c r="U54" s="39" t="s">
        <v>14</v>
      </c>
      <c r="V54" s="57">
        <f t="shared" si="11"/>
        <v>46194</v>
      </c>
      <c r="W54" s="7"/>
      <c r="X54" s="7"/>
      <c r="Y54" s="7"/>
      <c r="Z54" s="7"/>
      <c r="AA54" s="7"/>
      <c r="AB54" s="7"/>
      <c r="AC54" s="7"/>
      <c r="AD54" s="8"/>
    </row>
    <row r="55" spans="1:30" ht="18" customHeight="1" thickBot="1" x14ac:dyDescent="0.35">
      <c r="A55" s="79" t="s">
        <v>43</v>
      </c>
      <c r="B55" s="77"/>
      <c r="C55" s="77"/>
      <c r="D55" s="77"/>
      <c r="E55" s="77"/>
      <c r="F55" s="76">
        <f>SUM(C48:G54)</f>
        <v>0</v>
      </c>
      <c r="G55" s="77"/>
      <c r="H55" s="77"/>
      <c r="I55" s="77"/>
      <c r="J55" s="78"/>
      <c r="K55" s="79" t="s">
        <v>43</v>
      </c>
      <c r="L55" s="77"/>
      <c r="M55" s="77"/>
      <c r="N55" s="77"/>
      <c r="O55" s="77"/>
      <c r="P55" s="76">
        <f>SUM(M48:Q54)</f>
        <v>0</v>
      </c>
      <c r="Q55" s="77"/>
      <c r="R55" s="77"/>
      <c r="S55" s="77"/>
      <c r="T55" s="78"/>
      <c r="U55" s="79" t="s">
        <v>43</v>
      </c>
      <c r="V55" s="77"/>
      <c r="W55" s="77"/>
      <c r="X55" s="77"/>
      <c r="Y55" s="77"/>
      <c r="Z55" s="76">
        <f>SUM(W48:AA54)</f>
        <v>0</v>
      </c>
      <c r="AA55" s="77"/>
      <c r="AB55" s="77"/>
      <c r="AC55" s="77"/>
      <c r="AD55" s="78"/>
    </row>
    <row r="56" spans="1:30" ht="18" customHeight="1" x14ac:dyDescent="0.3">
      <c r="A56" s="32"/>
      <c r="B56" s="37"/>
      <c r="C56" s="37"/>
      <c r="D56" s="37"/>
      <c r="E56" s="37"/>
      <c r="F56" s="37"/>
      <c r="G56" s="37"/>
      <c r="H56" s="37"/>
      <c r="I56" s="37"/>
      <c r="J56" s="38"/>
      <c r="K56" s="32" t="s">
        <v>57</v>
      </c>
      <c r="L56" s="33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7">
        <f>L54+1</f>
        <v>46160</v>
      </c>
      <c r="M57" s="4"/>
      <c r="N57" s="4"/>
      <c r="O57" s="4"/>
      <c r="P57" s="4"/>
      <c r="Q57" s="4"/>
      <c r="R57" s="4"/>
      <c r="S57" s="4"/>
      <c r="T57" s="6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7">
        <f>L57+1</f>
        <v>46161</v>
      </c>
      <c r="M58" s="4"/>
      <c r="N58" s="4"/>
      <c r="O58" s="4"/>
      <c r="P58" s="4"/>
      <c r="Q58" s="4"/>
      <c r="R58" s="4"/>
      <c r="S58" s="4"/>
      <c r="T58" s="6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7">
        <f t="shared" ref="L59:L63" si="12">L58+1</f>
        <v>46162</v>
      </c>
      <c r="M59" s="4"/>
      <c r="N59" s="4"/>
      <c r="O59" s="4"/>
      <c r="P59" s="4"/>
      <c r="Q59" s="4"/>
      <c r="R59" s="4"/>
      <c r="S59" s="4"/>
      <c r="T59" s="6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7">
        <f t="shared" si="12"/>
        <v>46163</v>
      </c>
      <c r="M60" s="4"/>
      <c r="N60" s="4"/>
      <c r="O60" s="4"/>
      <c r="P60" s="4"/>
      <c r="Q60" s="4"/>
      <c r="R60" s="4"/>
      <c r="S60" s="4"/>
      <c r="T60" s="6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7">
        <f t="shared" si="12"/>
        <v>46164</v>
      </c>
      <c r="M61" s="4"/>
      <c r="N61" s="4"/>
      <c r="O61" s="4"/>
      <c r="P61" s="4"/>
      <c r="Q61" s="4"/>
      <c r="R61" s="4"/>
      <c r="S61" s="4"/>
      <c r="T61" s="6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7">
        <f t="shared" si="12"/>
        <v>46165</v>
      </c>
      <c r="M62" s="4"/>
      <c r="N62" s="4"/>
      <c r="O62" s="4"/>
      <c r="P62" s="4"/>
      <c r="Q62" s="4"/>
      <c r="R62" s="4"/>
      <c r="S62" s="4"/>
      <c r="T62" s="6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57">
        <f t="shared" si="12"/>
        <v>46166</v>
      </c>
      <c r="M63" s="7"/>
      <c r="N63" s="7"/>
      <c r="O63" s="7"/>
      <c r="P63" s="7"/>
      <c r="Q63" s="7"/>
      <c r="R63" s="7"/>
      <c r="S63" s="7"/>
      <c r="T63" s="8"/>
      <c r="U63" s="30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79" t="s">
        <v>43</v>
      </c>
      <c r="B64" s="77"/>
      <c r="C64" s="77"/>
      <c r="D64" s="77"/>
      <c r="E64" s="77"/>
      <c r="F64" s="76">
        <f>SUM(C57:G63)</f>
        <v>0</v>
      </c>
      <c r="G64" s="77"/>
      <c r="H64" s="77"/>
      <c r="I64" s="77"/>
      <c r="J64" s="78"/>
      <c r="K64" s="79" t="s">
        <v>43</v>
      </c>
      <c r="L64" s="77"/>
      <c r="M64" s="77"/>
      <c r="N64" s="77"/>
      <c r="O64" s="77"/>
      <c r="P64" s="76">
        <f>SUM(M57:Q63)</f>
        <v>0</v>
      </c>
      <c r="Q64" s="77"/>
      <c r="R64" s="77"/>
      <c r="S64" s="77"/>
      <c r="T64" s="78"/>
      <c r="U64" s="79" t="s">
        <v>43</v>
      </c>
      <c r="V64" s="77"/>
      <c r="W64" s="77"/>
      <c r="X64" s="77"/>
      <c r="Y64" s="77"/>
      <c r="Z64" s="76">
        <f>SUM(W57:AA63)</f>
        <v>0</v>
      </c>
      <c r="AA64" s="77"/>
      <c r="AB64" s="77"/>
      <c r="AC64" s="77"/>
      <c r="AD64" s="78"/>
    </row>
    <row r="67" spans="5:5" x14ac:dyDescent="0.3">
      <c r="E67" t="s">
        <v>44</v>
      </c>
    </row>
  </sheetData>
  <sheetProtection algorithmName="SHA-512" hashValue="PEiPuKsaGVh+p8+OCojIukalT1sQNhjjfIFGttM6LpRtJmWoCWGiJ50Hamjnmx52OtnNLLnFVcOmCzPG58XjsA==" saltValue="QlpBU33OP1NMLURPcTC0yw==" spinCount="100000" sheet="1" selectLockedCells="1"/>
  <mergeCells count="55">
    <mergeCell ref="Z64:AD64"/>
    <mergeCell ref="A64:E64"/>
    <mergeCell ref="F64:J64"/>
    <mergeCell ref="K64:O64"/>
    <mergeCell ref="P64:T64"/>
    <mergeCell ref="U64:Y64"/>
    <mergeCell ref="Z46:AD46"/>
    <mergeCell ref="A55:E55"/>
    <mergeCell ref="F55:J55"/>
    <mergeCell ref="K55:O55"/>
    <mergeCell ref="P55:T55"/>
    <mergeCell ref="U55:Y55"/>
    <mergeCell ref="Z55:AD55"/>
    <mergeCell ref="A46:E46"/>
    <mergeCell ref="F46:J46"/>
    <mergeCell ref="K46:O46"/>
    <mergeCell ref="P46:T46"/>
    <mergeCell ref="U46:Y46"/>
    <mergeCell ref="Z28:AD28"/>
    <mergeCell ref="A37:E37"/>
    <mergeCell ref="F37:J37"/>
    <mergeCell ref="K37:O37"/>
    <mergeCell ref="P37:T37"/>
    <mergeCell ref="U37:Y37"/>
    <mergeCell ref="Z37:AD37"/>
    <mergeCell ref="A19:B19"/>
    <mergeCell ref="K19:L19"/>
    <mergeCell ref="U19:V19"/>
    <mergeCell ref="A28:E28"/>
    <mergeCell ref="F28:J28"/>
    <mergeCell ref="K28:O28"/>
    <mergeCell ref="P28:T28"/>
    <mergeCell ref="U28:Y28"/>
    <mergeCell ref="C2:F2"/>
    <mergeCell ref="C4:F4"/>
    <mergeCell ref="S9:T9"/>
    <mergeCell ref="U9:AD9"/>
    <mergeCell ref="S10:T10"/>
    <mergeCell ref="U10:AD10"/>
    <mergeCell ref="A17:G17"/>
    <mergeCell ref="J3:U3"/>
    <mergeCell ref="C5:F5"/>
    <mergeCell ref="S7:AD7"/>
    <mergeCell ref="S8:T8"/>
    <mergeCell ref="U8:AD8"/>
    <mergeCell ref="S11:T11"/>
    <mergeCell ref="U11:AD11"/>
    <mergeCell ref="S12:T12"/>
    <mergeCell ref="U12:AD12"/>
    <mergeCell ref="S13:T13"/>
    <mergeCell ref="U13:AD13"/>
    <mergeCell ref="S14:T14"/>
    <mergeCell ref="U14:AD14"/>
    <mergeCell ref="S15:T15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topLeftCell="A34" zoomScaleNormal="100" workbookViewId="0">
      <selection activeCell="C48" sqref="C48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5">
        <f>'jan-mrt'!C2:F2</f>
        <v>0</v>
      </c>
      <c r="D2" s="106"/>
      <c r="E2" s="106"/>
      <c r="F2" s="107"/>
    </row>
    <row r="3" spans="1:30" ht="46.2" x14ac:dyDescent="0.85">
      <c r="J3" s="101" t="str">
        <f>'apr-juni'!J3:U3</f>
        <v>JAARURENKAART 2026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39</v>
      </c>
      <c r="C4" s="105">
        <f>'jan-mrt'!C4:F4</f>
        <v>0</v>
      </c>
      <c r="D4" s="106"/>
      <c r="E4" s="106"/>
      <c r="F4" s="107"/>
      <c r="S4" t="s">
        <v>44</v>
      </c>
    </row>
    <row r="5" spans="1:30" x14ac:dyDescent="0.3">
      <c r="A5" s="1" t="s">
        <v>45</v>
      </c>
      <c r="C5" s="102">
        <f>'jan-mrt'!C5:F5</f>
        <v>0</v>
      </c>
      <c r="D5" s="103"/>
      <c r="E5" s="103"/>
      <c r="F5" s="104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91" t="s">
        <v>42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'apr-juni'!M8+F28+P28+Z28+F37+P37+Z37+F46+P46+Z46+F55+P55+Z55+F64+P64+Z64</f>
        <v>0</v>
      </c>
      <c r="N8" s="21"/>
      <c r="O8" s="21"/>
      <c r="P8" s="22"/>
      <c r="S8" s="94" t="s">
        <v>40</v>
      </c>
      <c r="T8" s="95"/>
      <c r="U8" s="96" t="s">
        <v>41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0" t="s">
        <v>0</v>
      </c>
      <c r="B9" s="21"/>
      <c r="C9" s="21"/>
      <c r="D9" s="21"/>
      <c r="E9" s="45">
        <f>'jan-mrt'!E8</f>
        <v>0</v>
      </c>
      <c r="F9" s="21"/>
      <c r="G9" s="21"/>
      <c r="H9" s="21" t="s">
        <v>4</v>
      </c>
      <c r="I9" s="21"/>
      <c r="J9" s="21"/>
      <c r="K9" s="21"/>
      <c r="L9" s="21"/>
      <c r="M9" s="44">
        <f>'apr-juni'!M9+SUM(H21:H64)+SUM(R21:R64)+SUM(AB21:AB64)</f>
        <v>0</v>
      </c>
      <c r="N9" s="21"/>
      <c r="O9" s="21"/>
      <c r="P9" s="22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0" t="s">
        <v>35</v>
      </c>
      <c r="B10" s="21"/>
      <c r="C10" s="21"/>
      <c r="D10" s="21"/>
      <c r="E10" s="46">
        <f>'jan-mrt'!E10</f>
        <v>0</v>
      </c>
      <c r="F10" s="21"/>
      <c r="G10" s="21"/>
      <c r="H10" s="21" t="s">
        <v>5</v>
      </c>
      <c r="I10" s="21"/>
      <c r="J10" s="21"/>
      <c r="K10" s="21"/>
      <c r="L10" s="21"/>
      <c r="M10" s="44">
        <f>'apr-juni'!M10+SUM(I21:I64)+SUM(S21:S64)+SUM(AC21:AC64)</f>
        <v>0</v>
      </c>
      <c r="N10" s="21"/>
      <c r="O10" s="21"/>
      <c r="P10" s="22"/>
      <c r="S10" s="72"/>
      <c r="T10" s="73"/>
      <c r="U10" s="85"/>
      <c r="V10" s="73"/>
      <c r="W10" s="73"/>
      <c r="X10" s="73"/>
      <c r="Y10" s="73"/>
      <c r="Z10" s="73"/>
      <c r="AA10" s="73"/>
      <c r="AB10" s="73"/>
      <c r="AC10" s="73"/>
      <c r="AD10" s="86"/>
    </row>
    <row r="11" spans="1:30" x14ac:dyDescent="0.3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'apr-juni'!M11+SUM(J21:J64)+SUM(T21:T64)+SUM(AD21:AD64)</f>
        <v>0</v>
      </c>
      <c r="N11" s="21"/>
      <c r="O11" s="21"/>
      <c r="P11" s="22"/>
      <c r="S11" s="72"/>
      <c r="T11" s="73"/>
      <c r="U11" s="85"/>
      <c r="V11" s="73"/>
      <c r="W11" s="73"/>
      <c r="X11" s="73"/>
      <c r="Y11" s="73"/>
      <c r="Z11" s="73"/>
      <c r="AA11" s="73"/>
      <c r="AB11" s="73"/>
      <c r="AC11" s="73"/>
      <c r="AD11" s="86"/>
    </row>
    <row r="12" spans="1:30" x14ac:dyDescent="0.3">
      <c r="A12" s="20" t="str">
        <f>'apr-juni'!A12</f>
        <v>Saldo vakantie-uren 2025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72"/>
      <c r="T12" s="73"/>
      <c r="U12" s="85"/>
      <c r="V12" s="73"/>
      <c r="W12" s="73"/>
      <c r="X12" s="73"/>
      <c r="Y12" s="73"/>
      <c r="Z12" s="73"/>
      <c r="AA12" s="73"/>
      <c r="AB12" s="73"/>
      <c r="AC12" s="73"/>
      <c r="AD12" s="86"/>
    </row>
    <row r="13" spans="1:30" x14ac:dyDescent="0.3">
      <c r="A13" s="20" t="str">
        <f>'apr-juni'!A13</f>
        <v>Vakantie-uren 2026</v>
      </c>
      <c r="B13" s="21"/>
      <c r="C13" s="21"/>
      <c r="D13" s="21"/>
      <c r="E13" s="24">
        <f>'jan-mrt'!E13</f>
        <v>0</v>
      </c>
      <c r="F13" s="21"/>
      <c r="G13" s="21"/>
      <c r="H13" s="21" t="str">
        <f>'apr-juni'!H13</f>
        <v>Saldo nog te werken 2026</v>
      </c>
      <c r="I13" s="21"/>
      <c r="J13" s="21"/>
      <c r="K13" s="21"/>
      <c r="L13" s="21"/>
      <c r="M13" s="24">
        <f>E14-SUM(M8:M10)-M11-M14</f>
        <v>0</v>
      </c>
      <c r="N13" s="21" t="s">
        <v>46</v>
      </c>
      <c r="O13" s="21"/>
      <c r="P13" s="22"/>
      <c r="S13" s="72"/>
      <c r="T13" s="73"/>
      <c r="U13" s="85"/>
      <c r="V13" s="73"/>
      <c r="W13" s="73"/>
      <c r="X13" s="73"/>
      <c r="Y13" s="73"/>
      <c r="Z13" s="73"/>
      <c r="AA13" s="73"/>
      <c r="AB13" s="73"/>
      <c r="AC13" s="73"/>
      <c r="AD13" s="86"/>
    </row>
    <row r="14" spans="1:30" x14ac:dyDescent="0.3">
      <c r="A14" s="20" t="str">
        <f>'apr-juni'!A14</f>
        <v>Contracturen 2026</v>
      </c>
      <c r="B14" s="21"/>
      <c r="C14" s="21"/>
      <c r="D14" s="21"/>
      <c r="E14" s="48">
        <f>'jan-mrt'!E14</f>
        <v>0</v>
      </c>
      <c r="F14" s="21"/>
      <c r="G14" s="21"/>
      <c r="H14" s="21" t="str">
        <f>'apr-juni'!H14</f>
        <v>Resterende vakantie-uren 2026</v>
      </c>
      <c r="I14" s="21"/>
      <c r="J14" s="21"/>
      <c r="K14" s="21"/>
      <c r="L14" s="21"/>
      <c r="M14" s="24">
        <f>E13-M11</f>
        <v>0</v>
      </c>
      <c r="N14" s="21"/>
      <c r="O14" s="21"/>
      <c r="P14" s="22"/>
      <c r="S14" s="72"/>
      <c r="T14" s="73"/>
      <c r="U14" s="85"/>
      <c r="V14" s="73"/>
      <c r="W14" s="73"/>
      <c r="X14" s="73"/>
      <c r="Y14" s="73"/>
      <c r="Z14" s="73"/>
      <c r="AA14" s="73"/>
      <c r="AB14" s="73"/>
      <c r="AC14" s="73"/>
      <c r="AD14" s="86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4"/>
      <c r="T15" s="75"/>
      <c r="U15" s="87"/>
      <c r="V15" s="75"/>
      <c r="W15" s="75"/>
      <c r="X15" s="75"/>
      <c r="Y15" s="75"/>
      <c r="Z15" s="75"/>
      <c r="AA15" s="75"/>
      <c r="AB15" s="75"/>
      <c r="AC15" s="75"/>
      <c r="AD15" s="88"/>
    </row>
    <row r="17" spans="1:30" x14ac:dyDescent="0.3">
      <c r="A17" s="68" t="s">
        <v>101</v>
      </c>
      <c r="B17" s="68"/>
      <c r="C17" s="68"/>
      <c r="D17" s="68"/>
      <c r="E17" s="68"/>
      <c r="F17" s="68"/>
      <c r="G17" s="68"/>
    </row>
    <row r="18" spans="1:30" ht="15" thickBot="1" x14ac:dyDescent="0.35">
      <c r="A18" s="2"/>
    </row>
    <row r="19" spans="1:30" ht="87.75" customHeight="1" thickBot="1" x14ac:dyDescent="0.35">
      <c r="A19" s="80" t="s">
        <v>64</v>
      </c>
      <c r="B19" s="81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80" t="s">
        <v>65</v>
      </c>
      <c r="L19" s="81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80" t="s">
        <v>66</v>
      </c>
      <c r="V19" s="81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6" t="s">
        <v>62</v>
      </c>
      <c r="B20" s="37"/>
      <c r="C20" s="37"/>
      <c r="D20" s="37"/>
      <c r="E20" s="37"/>
      <c r="F20" s="37"/>
      <c r="G20" s="37"/>
      <c r="H20" s="37"/>
      <c r="I20" s="37"/>
      <c r="J20" s="38"/>
      <c r="K20" s="32" t="s">
        <v>110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73</v>
      </c>
      <c r="V20" s="37"/>
      <c r="W20" s="37"/>
      <c r="X20" s="37"/>
      <c r="Y20" s="37"/>
      <c r="Z20" s="37"/>
      <c r="AA20" s="37"/>
      <c r="AB20" s="37"/>
      <c r="AC20" s="37"/>
      <c r="AD20" s="38"/>
    </row>
    <row r="21" spans="1:30" ht="18" customHeight="1" x14ac:dyDescent="0.3">
      <c r="A21" s="30" t="s">
        <v>8</v>
      </c>
      <c r="B21" s="57">
        <f>'apr-juni'!V54+1</f>
        <v>46195</v>
      </c>
      <c r="C21" s="7"/>
      <c r="D21" s="7"/>
      <c r="E21" s="7"/>
      <c r="F21" s="7"/>
      <c r="G21" s="7"/>
      <c r="H21" s="7"/>
      <c r="I21" s="7"/>
      <c r="J21" s="8"/>
      <c r="K21" s="30" t="s">
        <v>8</v>
      </c>
      <c r="L21" s="57">
        <f>B54+1</f>
        <v>46223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7">
        <f>L63+1</f>
        <v>46258</v>
      </c>
      <c r="W21" s="4"/>
      <c r="X21" s="4"/>
      <c r="Y21" s="4"/>
      <c r="Z21" s="4"/>
      <c r="AA21" s="4"/>
      <c r="AB21" s="4"/>
      <c r="AC21" s="4"/>
      <c r="AD21" s="6"/>
    </row>
    <row r="22" spans="1:30" ht="18" customHeight="1" x14ac:dyDescent="0.3">
      <c r="A22" s="30" t="s">
        <v>9</v>
      </c>
      <c r="B22" s="57">
        <f>B21+1</f>
        <v>46196</v>
      </c>
      <c r="C22" s="7"/>
      <c r="D22" s="7"/>
      <c r="E22" s="7"/>
      <c r="F22" s="7"/>
      <c r="G22" s="7"/>
      <c r="H22" s="7"/>
      <c r="I22" s="7"/>
      <c r="J22" s="8"/>
      <c r="K22" s="30" t="s">
        <v>9</v>
      </c>
      <c r="L22" s="57">
        <f>L21+1</f>
        <v>46224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7">
        <f>V21+1</f>
        <v>46259</v>
      </c>
      <c r="W22" s="4"/>
      <c r="X22" s="4"/>
      <c r="Y22" s="4"/>
      <c r="Z22" s="4"/>
      <c r="AA22" s="4"/>
      <c r="AB22" s="4"/>
      <c r="AC22" s="4"/>
      <c r="AD22" s="6"/>
    </row>
    <row r="23" spans="1:30" ht="18" customHeight="1" x14ac:dyDescent="0.3">
      <c r="A23" s="30" t="s">
        <v>10</v>
      </c>
      <c r="B23" s="57">
        <f t="shared" ref="B23:B27" si="0">B22+1</f>
        <v>46197</v>
      </c>
      <c r="C23" s="7"/>
      <c r="D23" s="7"/>
      <c r="E23" s="7"/>
      <c r="F23" s="7"/>
      <c r="G23" s="7"/>
      <c r="H23" s="7"/>
      <c r="I23" s="7"/>
      <c r="J23" s="8"/>
      <c r="K23" s="30" t="s">
        <v>10</v>
      </c>
      <c r="L23" s="57">
        <f t="shared" ref="L23:L27" si="1">L22+1</f>
        <v>46225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7">
        <f t="shared" ref="V23:V27" si="2">V22+1</f>
        <v>46260</v>
      </c>
      <c r="W23" s="4"/>
      <c r="X23" s="4"/>
      <c r="Y23" s="4"/>
      <c r="Z23" s="4"/>
      <c r="AA23" s="4"/>
      <c r="AB23" s="4"/>
      <c r="AC23" s="4"/>
      <c r="AD23" s="6"/>
    </row>
    <row r="24" spans="1:30" ht="18" customHeight="1" x14ac:dyDescent="0.3">
      <c r="A24" s="30" t="s">
        <v>11</v>
      </c>
      <c r="B24" s="57">
        <f t="shared" si="0"/>
        <v>46198</v>
      </c>
      <c r="C24" s="7"/>
      <c r="D24" s="7"/>
      <c r="E24" s="7"/>
      <c r="F24" s="7"/>
      <c r="G24" s="7"/>
      <c r="H24" s="7"/>
      <c r="I24" s="7"/>
      <c r="J24" s="8"/>
      <c r="K24" s="30" t="s">
        <v>11</v>
      </c>
      <c r="L24" s="57">
        <f t="shared" si="1"/>
        <v>46226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7">
        <f t="shared" si="2"/>
        <v>46261</v>
      </c>
      <c r="W24" s="4"/>
      <c r="X24" s="4"/>
      <c r="Y24" s="4"/>
      <c r="Z24" s="4"/>
      <c r="AA24" s="4"/>
      <c r="AB24" s="4"/>
      <c r="AC24" s="4"/>
      <c r="AD24" s="6"/>
    </row>
    <row r="25" spans="1:30" ht="18" customHeight="1" x14ac:dyDescent="0.3">
      <c r="A25" s="30" t="s">
        <v>12</v>
      </c>
      <c r="B25" s="57">
        <f t="shared" si="0"/>
        <v>46199</v>
      </c>
      <c r="C25" s="7"/>
      <c r="D25" s="7"/>
      <c r="E25" s="7"/>
      <c r="F25" s="7"/>
      <c r="G25" s="7"/>
      <c r="H25" s="7"/>
      <c r="I25" s="7"/>
      <c r="J25" s="8"/>
      <c r="K25" s="30" t="s">
        <v>12</v>
      </c>
      <c r="L25" s="57">
        <f t="shared" si="1"/>
        <v>46227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7">
        <f t="shared" si="2"/>
        <v>46262</v>
      </c>
      <c r="W25" s="4"/>
      <c r="X25" s="4"/>
      <c r="Y25" s="4"/>
      <c r="Z25" s="4"/>
      <c r="AA25" s="4"/>
      <c r="AB25" s="4"/>
      <c r="AC25" s="4"/>
      <c r="AD25" s="6"/>
    </row>
    <row r="26" spans="1:30" ht="18" customHeight="1" x14ac:dyDescent="0.3">
      <c r="A26" s="30" t="s">
        <v>13</v>
      </c>
      <c r="B26" s="57">
        <f t="shared" si="0"/>
        <v>46200</v>
      </c>
      <c r="C26" s="7"/>
      <c r="D26" s="7"/>
      <c r="E26" s="7"/>
      <c r="F26" s="7"/>
      <c r="G26" s="7"/>
      <c r="H26" s="7"/>
      <c r="I26" s="7"/>
      <c r="J26" s="8"/>
      <c r="K26" s="30" t="s">
        <v>13</v>
      </c>
      <c r="L26" s="57">
        <f t="shared" si="1"/>
        <v>46228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7">
        <f t="shared" si="2"/>
        <v>46263</v>
      </c>
      <c r="W26" s="4"/>
      <c r="X26" s="4"/>
      <c r="Y26" s="4"/>
      <c r="Z26" s="4"/>
      <c r="AA26" s="4"/>
      <c r="AB26" s="4"/>
      <c r="AC26" s="4"/>
      <c r="AD26" s="6"/>
    </row>
    <row r="27" spans="1:30" ht="18" customHeight="1" x14ac:dyDescent="0.3">
      <c r="A27" s="39" t="s">
        <v>14</v>
      </c>
      <c r="B27" s="57">
        <f t="shared" si="0"/>
        <v>46201</v>
      </c>
      <c r="C27" s="7"/>
      <c r="D27" s="7"/>
      <c r="E27" s="7"/>
      <c r="F27" s="7"/>
      <c r="G27" s="7"/>
      <c r="H27" s="7"/>
      <c r="I27" s="7"/>
      <c r="J27" s="8"/>
      <c r="K27" s="30" t="s">
        <v>14</v>
      </c>
      <c r="L27" s="57">
        <f t="shared" si="1"/>
        <v>46229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7">
        <f t="shared" si="2"/>
        <v>46264</v>
      </c>
      <c r="W27" s="7"/>
      <c r="X27" s="7"/>
      <c r="Y27" s="7"/>
      <c r="Z27" s="7"/>
      <c r="AA27" s="7"/>
      <c r="AB27" s="7"/>
      <c r="AC27" s="7"/>
      <c r="AD27" s="8"/>
    </row>
    <row r="28" spans="1:30" ht="18" customHeight="1" thickBot="1" x14ac:dyDescent="0.35">
      <c r="A28" s="79" t="s">
        <v>43</v>
      </c>
      <c r="B28" s="77"/>
      <c r="C28" s="77"/>
      <c r="D28" s="77"/>
      <c r="E28" s="77"/>
      <c r="F28" s="76">
        <f>SUM(C21:G27)</f>
        <v>0</v>
      </c>
      <c r="G28" s="77"/>
      <c r="H28" s="77"/>
      <c r="I28" s="77"/>
      <c r="J28" s="78"/>
      <c r="K28" s="79" t="s">
        <v>43</v>
      </c>
      <c r="L28" s="77"/>
      <c r="M28" s="77"/>
      <c r="N28" s="77"/>
      <c r="O28" s="77"/>
      <c r="P28" s="76">
        <f>SUM(M21:Q27)</f>
        <v>0</v>
      </c>
      <c r="Q28" s="77"/>
      <c r="R28" s="77"/>
      <c r="S28" s="77"/>
      <c r="T28" s="78"/>
      <c r="U28" s="79" t="s">
        <v>43</v>
      </c>
      <c r="V28" s="77"/>
      <c r="W28" s="77"/>
      <c r="X28" s="77"/>
      <c r="Y28" s="77"/>
      <c r="Z28" s="76">
        <f>SUM(W21:AA27)</f>
        <v>0</v>
      </c>
      <c r="AA28" s="77"/>
      <c r="AB28" s="77"/>
      <c r="AC28" s="77"/>
      <c r="AD28" s="78"/>
    </row>
    <row r="29" spans="1:30" ht="18" customHeight="1" x14ac:dyDescent="0.3">
      <c r="A29" s="36" t="s">
        <v>63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69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74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7">
        <f>B27+1</f>
        <v>46202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7">
        <f>L27+1</f>
        <v>46230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7">
        <f>V27+1</f>
        <v>46265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7">
        <f>B30+1</f>
        <v>46203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7">
        <f>L30+1</f>
        <v>46231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7">
        <f>V30+1</f>
        <v>46266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7">
        <f t="shared" ref="B32:B36" si="3">B31+1</f>
        <v>46204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7">
        <f t="shared" ref="L32:L36" si="4">L31+1</f>
        <v>46232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7">
        <f t="shared" ref="V32:V36" si="5">V31+1</f>
        <v>46267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7">
        <f t="shared" si="3"/>
        <v>46205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7">
        <f t="shared" si="4"/>
        <v>46233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7">
        <f t="shared" si="5"/>
        <v>46268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7">
        <f t="shared" si="3"/>
        <v>46206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7">
        <f t="shared" si="4"/>
        <v>46234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7">
        <f t="shared" si="5"/>
        <v>46269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7">
        <f t="shared" si="3"/>
        <v>46207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7">
        <f t="shared" si="4"/>
        <v>46235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7">
        <f t="shared" si="5"/>
        <v>46270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7">
        <f t="shared" si="3"/>
        <v>46208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7">
        <f t="shared" si="4"/>
        <v>46236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7">
        <f t="shared" si="5"/>
        <v>46271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9" t="s">
        <v>43</v>
      </c>
      <c r="B37" s="77"/>
      <c r="C37" s="77"/>
      <c r="D37" s="77"/>
      <c r="E37" s="77"/>
      <c r="F37" s="76">
        <f>SUM(C30:G36)</f>
        <v>0</v>
      </c>
      <c r="G37" s="77"/>
      <c r="H37" s="77"/>
      <c r="I37" s="77"/>
      <c r="J37" s="78"/>
      <c r="K37" s="79" t="s">
        <v>43</v>
      </c>
      <c r="L37" s="77"/>
      <c r="M37" s="77"/>
      <c r="N37" s="77"/>
      <c r="O37" s="77"/>
      <c r="P37" s="76">
        <f>SUM(M30:Q36)</f>
        <v>0</v>
      </c>
      <c r="Q37" s="77"/>
      <c r="R37" s="77"/>
      <c r="S37" s="77"/>
      <c r="T37" s="78"/>
      <c r="U37" s="79" t="s">
        <v>43</v>
      </c>
      <c r="V37" s="77"/>
      <c r="W37" s="77"/>
      <c r="X37" s="77"/>
      <c r="Y37" s="77"/>
      <c r="Z37" s="76">
        <f>SUM(W30:AA36)</f>
        <v>0</v>
      </c>
      <c r="AA37" s="77"/>
      <c r="AB37" s="77"/>
      <c r="AC37" s="77"/>
      <c r="AD37" s="78"/>
    </row>
    <row r="38" spans="1:30" ht="18" customHeight="1" x14ac:dyDescent="0.3">
      <c r="A38" s="36" t="s">
        <v>67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70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75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7">
        <f>B36+1</f>
        <v>46209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7">
        <f>L36+1</f>
        <v>46237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7">
        <f>V36+1</f>
        <v>46272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7">
        <f>B39+1</f>
        <v>46210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7">
        <f>L39+1</f>
        <v>46238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7">
        <f>V39+1</f>
        <v>46273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7">
        <f t="shared" ref="B41:B45" si="6">B40+1</f>
        <v>46211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7">
        <f t="shared" ref="L41:L45" si="7">L40+1</f>
        <v>46239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7">
        <f t="shared" ref="V41:V45" si="8">V40+1</f>
        <v>46274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7">
        <f t="shared" si="6"/>
        <v>46212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7">
        <f t="shared" si="7"/>
        <v>46240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7">
        <f t="shared" si="8"/>
        <v>46275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7">
        <f t="shared" si="6"/>
        <v>46213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7">
        <f t="shared" si="7"/>
        <v>46241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7">
        <f t="shared" si="8"/>
        <v>46276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7">
        <f t="shared" si="6"/>
        <v>46214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7">
        <f t="shared" si="7"/>
        <v>46242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7">
        <f t="shared" si="8"/>
        <v>46277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7">
        <f t="shared" si="6"/>
        <v>46215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7">
        <f t="shared" si="7"/>
        <v>46243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7">
        <f t="shared" si="8"/>
        <v>46278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9" t="s">
        <v>43</v>
      </c>
      <c r="B46" s="77"/>
      <c r="C46" s="77"/>
      <c r="D46" s="77"/>
      <c r="E46" s="77"/>
      <c r="F46" s="76">
        <f>SUM(C39:G45)</f>
        <v>0</v>
      </c>
      <c r="G46" s="77"/>
      <c r="H46" s="77"/>
      <c r="I46" s="77"/>
      <c r="J46" s="78"/>
      <c r="K46" s="79" t="s">
        <v>43</v>
      </c>
      <c r="L46" s="77"/>
      <c r="M46" s="77"/>
      <c r="N46" s="77"/>
      <c r="O46" s="77"/>
      <c r="P46" s="76">
        <f>SUM(M39:Q45)</f>
        <v>0</v>
      </c>
      <c r="Q46" s="77"/>
      <c r="R46" s="77"/>
      <c r="S46" s="77"/>
      <c r="T46" s="78"/>
      <c r="U46" s="79" t="s">
        <v>43</v>
      </c>
      <c r="V46" s="77"/>
      <c r="W46" s="77"/>
      <c r="X46" s="77"/>
      <c r="Y46" s="77"/>
      <c r="Z46" s="76">
        <f>SUM(W39:AA45)</f>
        <v>0</v>
      </c>
      <c r="AA46" s="77"/>
      <c r="AB46" s="77"/>
      <c r="AC46" s="77"/>
      <c r="AD46" s="78"/>
    </row>
    <row r="47" spans="1:30" ht="18" customHeight="1" x14ac:dyDescent="0.3">
      <c r="A47" s="36" t="s">
        <v>68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71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76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7">
        <f>B45+1</f>
        <v>46216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7">
        <f>L45+1</f>
        <v>46244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7">
        <f>V45+1</f>
        <v>46279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7">
        <f>B48+1</f>
        <v>46217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7">
        <f>L48+1</f>
        <v>46245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7">
        <f>V48+1</f>
        <v>46280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7">
        <f t="shared" ref="B50:B54" si="9">B49+1</f>
        <v>46218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7">
        <f t="shared" ref="L50:L54" si="10">L49+1</f>
        <v>46246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7">
        <f t="shared" ref="V50:V54" si="11">V49+1</f>
        <v>46281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7">
        <f t="shared" si="9"/>
        <v>46219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7">
        <f t="shared" si="10"/>
        <v>46247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7">
        <f t="shared" si="11"/>
        <v>46282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7">
        <f t="shared" si="9"/>
        <v>46220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7">
        <f t="shared" si="10"/>
        <v>46248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7">
        <f t="shared" si="11"/>
        <v>46283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7">
        <f t="shared" si="9"/>
        <v>46221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7">
        <f t="shared" si="10"/>
        <v>46249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7">
        <f t="shared" si="11"/>
        <v>46284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7">
        <f t="shared" si="9"/>
        <v>46222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7">
        <f t="shared" si="10"/>
        <v>46250</v>
      </c>
      <c r="M54" s="7"/>
      <c r="N54" s="7"/>
      <c r="O54" s="7"/>
      <c r="P54" s="7"/>
      <c r="Q54" s="7"/>
      <c r="R54" s="7"/>
      <c r="S54" s="7"/>
      <c r="T54" s="8"/>
      <c r="U54" s="39" t="s">
        <v>14</v>
      </c>
      <c r="V54" s="57">
        <f t="shared" si="11"/>
        <v>46285</v>
      </c>
      <c r="W54" s="4"/>
      <c r="X54" s="4"/>
      <c r="Y54" s="4"/>
      <c r="Z54" s="4"/>
      <c r="AA54" s="4"/>
      <c r="AB54" s="4"/>
      <c r="AC54" s="4"/>
      <c r="AD54" s="6"/>
    </row>
    <row r="55" spans="1:30" ht="18" customHeight="1" thickBot="1" x14ac:dyDescent="0.35">
      <c r="A55" s="79" t="s">
        <v>43</v>
      </c>
      <c r="B55" s="77"/>
      <c r="C55" s="77"/>
      <c r="D55" s="77"/>
      <c r="E55" s="77"/>
      <c r="F55" s="76">
        <f>SUM(C48:G54)</f>
        <v>0</v>
      </c>
      <c r="G55" s="77"/>
      <c r="H55" s="77"/>
      <c r="I55" s="77"/>
      <c r="J55" s="78"/>
      <c r="K55" s="79" t="s">
        <v>43</v>
      </c>
      <c r="L55" s="77"/>
      <c r="M55" s="77"/>
      <c r="N55" s="77"/>
      <c r="O55" s="77"/>
      <c r="P55" s="76">
        <f>SUM(M48:Q54)</f>
        <v>0</v>
      </c>
      <c r="Q55" s="77"/>
      <c r="R55" s="77"/>
      <c r="S55" s="77"/>
      <c r="T55" s="78"/>
      <c r="U55" s="79" t="s">
        <v>43</v>
      </c>
      <c r="V55" s="77"/>
      <c r="W55" s="77"/>
      <c r="X55" s="77"/>
      <c r="Y55" s="77"/>
      <c r="Z55" s="76">
        <f>SUM(W48:AA54)</f>
        <v>0</v>
      </c>
      <c r="AA55" s="77"/>
      <c r="AB55" s="77"/>
      <c r="AC55" s="77"/>
      <c r="AD55" s="78"/>
    </row>
    <row r="56" spans="1:30" ht="18" customHeight="1" x14ac:dyDescent="0.3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 t="s">
        <v>72</v>
      </c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7">
        <f>L54+1</f>
        <v>46251</v>
      </c>
      <c r="M57" s="4"/>
      <c r="N57" s="4"/>
      <c r="O57" s="4"/>
      <c r="P57" s="4"/>
      <c r="Q57" s="4"/>
      <c r="R57" s="4"/>
      <c r="S57" s="4"/>
      <c r="T57" s="6"/>
      <c r="U57" s="30"/>
      <c r="V57" s="57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7">
        <f>L57+1</f>
        <v>46252</v>
      </c>
      <c r="M58" s="4"/>
      <c r="N58" s="4"/>
      <c r="O58" s="4"/>
      <c r="P58" s="4"/>
      <c r="Q58" s="4"/>
      <c r="R58" s="4"/>
      <c r="S58" s="4"/>
      <c r="T58" s="6"/>
      <c r="U58" s="30"/>
      <c r="V58" s="57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7">
        <f t="shared" ref="L59:L63" si="12">L58+1</f>
        <v>46253</v>
      </c>
      <c r="M59" s="4"/>
      <c r="N59" s="4"/>
      <c r="O59" s="4"/>
      <c r="P59" s="4"/>
      <c r="Q59" s="4"/>
      <c r="R59" s="4"/>
      <c r="S59" s="4"/>
      <c r="T59" s="6"/>
      <c r="U59" s="30"/>
      <c r="V59" s="57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7">
        <f t="shared" si="12"/>
        <v>46254</v>
      </c>
      <c r="M60" s="4"/>
      <c r="N60" s="4"/>
      <c r="O60" s="4"/>
      <c r="P60" s="4"/>
      <c r="Q60" s="4"/>
      <c r="R60" s="4"/>
      <c r="S60" s="4"/>
      <c r="T60" s="6"/>
      <c r="U60" s="30"/>
      <c r="V60" s="57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7">
        <f t="shared" si="12"/>
        <v>46255</v>
      </c>
      <c r="M61" s="4"/>
      <c r="N61" s="4"/>
      <c r="O61" s="4"/>
      <c r="P61" s="4"/>
      <c r="Q61" s="4"/>
      <c r="R61" s="4"/>
      <c r="S61" s="4"/>
      <c r="T61" s="6"/>
      <c r="U61" s="30"/>
      <c r="V61" s="57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7">
        <f t="shared" si="12"/>
        <v>46256</v>
      </c>
      <c r="M62" s="4"/>
      <c r="N62" s="4"/>
      <c r="O62" s="4"/>
      <c r="P62" s="4"/>
      <c r="Q62" s="4"/>
      <c r="R62" s="4"/>
      <c r="S62" s="4"/>
      <c r="T62" s="6"/>
      <c r="U62" s="30"/>
      <c r="V62" s="57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57">
        <f t="shared" si="12"/>
        <v>46257</v>
      </c>
      <c r="M63" s="7"/>
      <c r="N63" s="7"/>
      <c r="O63" s="7"/>
      <c r="P63" s="7"/>
      <c r="Q63" s="7"/>
      <c r="R63" s="7"/>
      <c r="S63" s="7"/>
      <c r="T63" s="8"/>
      <c r="U63" s="39"/>
      <c r="V63" s="57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79" t="s">
        <v>43</v>
      </c>
      <c r="B64" s="77"/>
      <c r="C64" s="77"/>
      <c r="D64" s="77"/>
      <c r="E64" s="77"/>
      <c r="F64" s="76">
        <f>SUM(C57:G63)</f>
        <v>0</v>
      </c>
      <c r="G64" s="77"/>
      <c r="H64" s="77"/>
      <c r="I64" s="77"/>
      <c r="J64" s="78"/>
      <c r="K64" s="79" t="s">
        <v>43</v>
      </c>
      <c r="L64" s="77"/>
      <c r="M64" s="77"/>
      <c r="N64" s="77"/>
      <c r="O64" s="108"/>
      <c r="P64" s="76">
        <f>SUM(M57:Q63)</f>
        <v>0</v>
      </c>
      <c r="Q64" s="77"/>
      <c r="R64" s="77"/>
      <c r="S64" s="77"/>
      <c r="T64" s="78"/>
      <c r="U64" s="79" t="s">
        <v>43</v>
      </c>
      <c r="V64" s="77"/>
      <c r="W64" s="77"/>
      <c r="X64" s="77"/>
      <c r="Y64" s="77"/>
      <c r="Z64" s="76">
        <f>SUM(W57:AA63)</f>
        <v>0</v>
      </c>
      <c r="AA64" s="77"/>
      <c r="AB64" s="77"/>
      <c r="AC64" s="77"/>
      <c r="AD64" s="78"/>
    </row>
    <row r="67" spans="5:5" x14ac:dyDescent="0.3">
      <c r="E67" t="s">
        <v>44</v>
      </c>
    </row>
  </sheetData>
  <sheetProtection algorithmName="SHA-512" hashValue="iN/aKQYE8/Iiny51h9w6jiZI7b0/hWqw/ki640kzbsx73epdPURQaYaP4J81v5cOVzOyNYwWvTeAoFtaXibeDw==" saltValue="RB/8D1CAL5rnTNywxDXiVw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H67"/>
  <sheetViews>
    <sheetView showGridLines="0" topLeftCell="A10" zoomScaleNormal="100" workbookViewId="0">
      <selection activeCell="C57" sqref="C57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5">
        <f>'jan-mrt'!C2:F2</f>
        <v>0</v>
      </c>
      <c r="D2" s="106"/>
      <c r="E2" s="106"/>
      <c r="F2" s="107"/>
    </row>
    <row r="3" spans="1:30" ht="46.2" x14ac:dyDescent="0.85">
      <c r="J3" s="101" t="str">
        <f>'juli-sept'!J3:U3</f>
        <v>JAARURENKAART 2026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39</v>
      </c>
      <c r="C4" s="105">
        <f>'jan-mrt'!C4:F4</f>
        <v>0</v>
      </c>
      <c r="D4" s="106"/>
      <c r="E4" s="106"/>
      <c r="F4" s="107"/>
      <c r="S4" t="s">
        <v>44</v>
      </c>
    </row>
    <row r="5" spans="1:30" x14ac:dyDescent="0.3">
      <c r="A5" s="1" t="s">
        <v>45</v>
      </c>
      <c r="C5" s="102">
        <f>'jan-mrt'!C5:F5</f>
        <v>0</v>
      </c>
      <c r="D5" s="103"/>
      <c r="E5" s="103"/>
      <c r="F5" s="104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91" t="s">
        <v>42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'juli-sept'!M8+F28+P28+Z28+F37+P37+Z37+F46+P46+Z46+F55+P55+Z55+F64+P64+Z64</f>
        <v>0</v>
      </c>
      <c r="N8" s="21"/>
      <c r="O8" s="21"/>
      <c r="P8" s="22"/>
      <c r="S8" s="94" t="s">
        <v>40</v>
      </c>
      <c r="T8" s="95"/>
      <c r="U8" s="96" t="s">
        <v>41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0" t="s">
        <v>0</v>
      </c>
      <c r="B9" s="21"/>
      <c r="C9" s="21"/>
      <c r="D9" s="21"/>
      <c r="E9" s="45">
        <f>'jan-mrt'!E8</f>
        <v>0</v>
      </c>
      <c r="F9" s="21"/>
      <c r="G9" s="21"/>
      <c r="H9" s="21" t="s">
        <v>4</v>
      </c>
      <c r="I9" s="21"/>
      <c r="J9" s="21"/>
      <c r="K9" s="21"/>
      <c r="L9" s="21"/>
      <c r="M9" s="44">
        <f>'juli-sept'!M9+SUM(H21:H64)+SUM(R21:R64)+SUM(AB21:AB64)</f>
        <v>0</v>
      </c>
      <c r="N9" s="21"/>
      <c r="O9" s="21"/>
      <c r="P9" s="22"/>
      <c r="S9" s="89" t="s">
        <v>44</v>
      </c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0" t="s">
        <v>35</v>
      </c>
      <c r="B10" s="21"/>
      <c r="C10" s="21"/>
      <c r="D10" s="21"/>
      <c r="E10" s="46">
        <f>'jan-mrt'!E10</f>
        <v>0</v>
      </c>
      <c r="F10" s="21"/>
      <c r="G10" s="21"/>
      <c r="H10" s="21" t="s">
        <v>5</v>
      </c>
      <c r="I10" s="21"/>
      <c r="J10" s="21"/>
      <c r="K10" s="21"/>
      <c r="L10" s="21"/>
      <c r="M10" s="44">
        <f>'juli-sept'!M10+SUM(I21:I64)+SUM(S21:S64)+SUM(AC21:AC64)</f>
        <v>0</v>
      </c>
      <c r="N10" s="21"/>
      <c r="O10" s="21"/>
      <c r="P10" s="22"/>
      <c r="S10" s="72"/>
      <c r="T10" s="73"/>
      <c r="U10" s="85"/>
      <c r="V10" s="73"/>
      <c r="W10" s="73"/>
      <c r="X10" s="73"/>
      <c r="Y10" s="73"/>
      <c r="Z10" s="73"/>
      <c r="AA10" s="73"/>
      <c r="AB10" s="73"/>
      <c r="AC10" s="73"/>
      <c r="AD10" s="86"/>
    </row>
    <row r="11" spans="1:30" x14ac:dyDescent="0.3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'juli-sept'!M11+SUM(J21:J64)+SUM(T21:T64)+SUM(AD21:AD64)</f>
        <v>0</v>
      </c>
      <c r="N11" s="21"/>
      <c r="O11" s="21"/>
      <c r="P11" s="22"/>
      <c r="S11" s="72"/>
      <c r="T11" s="73"/>
      <c r="U11" s="85"/>
      <c r="V11" s="73"/>
      <c r="W11" s="73"/>
      <c r="X11" s="73"/>
      <c r="Y11" s="73"/>
      <c r="Z11" s="73"/>
      <c r="AA11" s="73"/>
      <c r="AB11" s="73"/>
      <c r="AC11" s="73"/>
      <c r="AD11" s="86"/>
    </row>
    <row r="12" spans="1:30" x14ac:dyDescent="0.3">
      <c r="A12" s="20" t="str">
        <f>'juli-sept'!A12</f>
        <v>Saldo vakantie-uren 2025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72"/>
      <c r="T12" s="73"/>
      <c r="U12" s="85"/>
      <c r="V12" s="73"/>
      <c r="W12" s="73"/>
      <c r="X12" s="73"/>
      <c r="Y12" s="73"/>
      <c r="Z12" s="73"/>
      <c r="AA12" s="73"/>
      <c r="AB12" s="73"/>
      <c r="AC12" s="73"/>
      <c r="AD12" s="86"/>
    </row>
    <row r="13" spans="1:30" x14ac:dyDescent="0.3">
      <c r="A13" s="20" t="str">
        <f>'juli-sept'!A13</f>
        <v>Vakantie-uren 2026</v>
      </c>
      <c r="B13" s="21"/>
      <c r="C13" s="21"/>
      <c r="D13" s="21"/>
      <c r="E13" s="24">
        <f>'jan-mrt'!E13</f>
        <v>0</v>
      </c>
      <c r="F13" s="21"/>
      <c r="G13" s="21"/>
      <c r="H13" s="21" t="str">
        <f>'juli-sept'!H13</f>
        <v>Saldo nog te werken 2026</v>
      </c>
      <c r="I13" s="21"/>
      <c r="J13" s="21"/>
      <c r="K13" s="21"/>
      <c r="L13" s="21"/>
      <c r="M13" s="24">
        <f>E14-SUM(M8:M10)-M11-M14</f>
        <v>0</v>
      </c>
      <c r="N13" s="21" t="s">
        <v>46</v>
      </c>
      <c r="O13" s="21"/>
      <c r="P13" s="22"/>
      <c r="S13" s="72"/>
      <c r="T13" s="73"/>
      <c r="U13" s="85"/>
      <c r="V13" s="73"/>
      <c r="W13" s="73"/>
      <c r="X13" s="73"/>
      <c r="Y13" s="73"/>
      <c r="Z13" s="73"/>
      <c r="AA13" s="73"/>
      <c r="AB13" s="73"/>
      <c r="AC13" s="73"/>
      <c r="AD13" s="86"/>
    </row>
    <row r="14" spans="1:30" x14ac:dyDescent="0.3">
      <c r="A14" s="20" t="str">
        <f>'juli-sept'!A14</f>
        <v>Contracturen 2026</v>
      </c>
      <c r="B14" s="21"/>
      <c r="C14" s="21"/>
      <c r="D14" s="21"/>
      <c r="E14" s="48">
        <f>'jan-mrt'!E14</f>
        <v>0</v>
      </c>
      <c r="F14" s="21"/>
      <c r="G14" s="21"/>
      <c r="H14" s="21" t="str">
        <f>'juli-sept'!H14</f>
        <v>Resterende vakantie-uren 2026</v>
      </c>
      <c r="I14" s="21"/>
      <c r="J14" s="21"/>
      <c r="K14" s="21"/>
      <c r="L14" s="21"/>
      <c r="M14" s="24">
        <f>E13-M11</f>
        <v>0</v>
      </c>
      <c r="N14" s="21"/>
      <c r="O14" s="21"/>
      <c r="P14" s="22"/>
      <c r="S14" s="72"/>
      <c r="T14" s="73"/>
      <c r="U14" s="85"/>
      <c r="V14" s="73"/>
      <c r="W14" s="73"/>
      <c r="X14" s="73"/>
      <c r="Y14" s="73"/>
      <c r="Z14" s="73"/>
      <c r="AA14" s="73"/>
      <c r="AB14" s="73"/>
      <c r="AC14" s="73"/>
      <c r="AD14" s="86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4"/>
      <c r="T15" s="75"/>
      <c r="U15" s="87"/>
      <c r="V15" s="75"/>
      <c r="W15" s="75"/>
      <c r="X15" s="75"/>
      <c r="Y15" s="75"/>
      <c r="Z15" s="75"/>
      <c r="AA15" s="75"/>
      <c r="AB15" s="75"/>
      <c r="AC15" s="75"/>
      <c r="AD15" s="88"/>
    </row>
    <row r="17" spans="1:30" x14ac:dyDescent="0.3">
      <c r="A17" s="68" t="s">
        <v>101</v>
      </c>
      <c r="B17" s="68"/>
      <c r="C17" s="68"/>
      <c r="D17" s="68"/>
      <c r="E17" s="68"/>
      <c r="F17" s="68"/>
      <c r="G17" s="68"/>
    </row>
    <row r="18" spans="1:30" ht="15" thickBot="1" x14ac:dyDescent="0.35">
      <c r="A18" s="2"/>
    </row>
    <row r="19" spans="1:30" ht="87.75" customHeight="1" thickBot="1" x14ac:dyDescent="0.35">
      <c r="A19" s="80" t="s">
        <v>78</v>
      </c>
      <c r="B19" s="81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80" t="s">
        <v>79</v>
      </c>
      <c r="L19" s="81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80" t="s">
        <v>80</v>
      </c>
      <c r="V19" s="81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6" t="s">
        <v>77</v>
      </c>
      <c r="B20" s="37"/>
      <c r="C20" s="34"/>
      <c r="D20" s="34"/>
      <c r="E20" s="34"/>
      <c r="F20" s="34"/>
      <c r="G20" s="34"/>
      <c r="H20" s="34"/>
      <c r="I20" s="34"/>
      <c r="J20" s="35"/>
      <c r="K20" s="32" t="s">
        <v>85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90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7">
        <f>'juli-sept'!V54+1</f>
        <v>46286</v>
      </c>
      <c r="C21" s="4"/>
      <c r="D21" s="4"/>
      <c r="E21" s="4"/>
      <c r="F21" s="4"/>
      <c r="G21" s="4"/>
      <c r="H21" s="4"/>
      <c r="I21" s="5"/>
      <c r="J21" s="6"/>
      <c r="K21" s="30" t="s">
        <v>8</v>
      </c>
      <c r="L21" s="57">
        <f>B63+1</f>
        <v>46321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7">
        <f>L63+1</f>
        <v>46356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7">
        <f>B21+1</f>
        <v>46287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57">
        <f>L21+1</f>
        <v>46322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7">
        <f>V21+1</f>
        <v>46357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7">
        <f t="shared" ref="B23:B27" si="0">B22+1</f>
        <v>46288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57">
        <f t="shared" ref="L23:L27" si="1">L22+1</f>
        <v>46323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7">
        <f t="shared" ref="V23:V27" si="2">V22+1</f>
        <v>46358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7">
        <f t="shared" si="0"/>
        <v>46289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57">
        <f t="shared" si="1"/>
        <v>46324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7">
        <f t="shared" si="2"/>
        <v>46359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7">
        <f t="shared" si="0"/>
        <v>46290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57">
        <f t="shared" si="1"/>
        <v>46325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7">
        <f t="shared" si="2"/>
        <v>46360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7">
        <f t="shared" si="0"/>
        <v>46291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57">
        <f t="shared" si="1"/>
        <v>46326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7">
        <f t="shared" si="2"/>
        <v>46361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9" t="s">
        <v>14</v>
      </c>
      <c r="B27" s="57">
        <f t="shared" si="0"/>
        <v>46292</v>
      </c>
      <c r="C27" s="4"/>
      <c r="D27" s="4"/>
      <c r="E27" s="4"/>
      <c r="F27" s="4"/>
      <c r="G27" s="4"/>
      <c r="H27" s="4"/>
      <c r="I27" s="5"/>
      <c r="J27" s="6"/>
      <c r="K27" s="30" t="s">
        <v>14</v>
      </c>
      <c r="L27" s="57">
        <f t="shared" si="1"/>
        <v>46327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7">
        <f t="shared" si="2"/>
        <v>46362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79" t="s">
        <v>43</v>
      </c>
      <c r="B28" s="77"/>
      <c r="C28" s="77"/>
      <c r="D28" s="77"/>
      <c r="E28" s="77"/>
      <c r="F28" s="76">
        <f>SUM(C21:G27)</f>
        <v>0</v>
      </c>
      <c r="G28" s="77"/>
      <c r="H28" s="77"/>
      <c r="I28" s="77"/>
      <c r="J28" s="78"/>
      <c r="K28" s="79" t="s">
        <v>43</v>
      </c>
      <c r="L28" s="77"/>
      <c r="M28" s="77"/>
      <c r="N28" s="77"/>
      <c r="O28" s="77"/>
      <c r="P28" s="76">
        <f>SUM(M21:Q27)</f>
        <v>0</v>
      </c>
      <c r="Q28" s="77"/>
      <c r="R28" s="77"/>
      <c r="S28" s="77"/>
      <c r="T28" s="78"/>
      <c r="U28" s="79" t="s">
        <v>43</v>
      </c>
      <c r="V28" s="77"/>
      <c r="W28" s="77"/>
      <c r="X28" s="77"/>
      <c r="Y28" s="77"/>
      <c r="Z28" s="76">
        <f>SUM(W21:AA27)</f>
        <v>0</v>
      </c>
      <c r="AA28" s="77"/>
      <c r="AB28" s="77"/>
      <c r="AC28" s="77"/>
      <c r="AD28" s="78"/>
    </row>
    <row r="29" spans="1:30" ht="18" customHeight="1" x14ac:dyDescent="0.3">
      <c r="A29" s="36" t="s">
        <v>81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86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91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7">
        <f>B27+1</f>
        <v>46293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7">
        <f>L27+1</f>
        <v>46328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7">
        <f>V27+1</f>
        <v>46363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7">
        <f>B30+1</f>
        <v>46294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7">
        <f>L30+1</f>
        <v>46329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7">
        <f>V30+1</f>
        <v>46364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7">
        <f t="shared" ref="B32:B36" si="3">B31+1</f>
        <v>46295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7">
        <f t="shared" ref="L32:L36" si="4">L31+1</f>
        <v>46330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7">
        <f t="shared" ref="V32:V36" si="5">V31+1</f>
        <v>46365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7">
        <f t="shared" si="3"/>
        <v>46296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7">
        <f t="shared" si="4"/>
        <v>46331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7">
        <f t="shared" si="5"/>
        <v>46366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7">
        <f t="shared" si="3"/>
        <v>46297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7">
        <f t="shared" si="4"/>
        <v>46332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7">
        <f t="shared" si="5"/>
        <v>46367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7">
        <f t="shared" si="3"/>
        <v>46298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7">
        <f t="shared" si="4"/>
        <v>46333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7">
        <f t="shared" si="5"/>
        <v>46368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7">
        <f t="shared" si="3"/>
        <v>46299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7">
        <f t="shared" si="4"/>
        <v>46334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7">
        <f t="shared" si="5"/>
        <v>46369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9" t="s">
        <v>43</v>
      </c>
      <c r="B37" s="77"/>
      <c r="C37" s="77"/>
      <c r="D37" s="77"/>
      <c r="E37" s="77"/>
      <c r="F37" s="76">
        <f>SUM(C30:G36)</f>
        <v>0</v>
      </c>
      <c r="G37" s="77"/>
      <c r="H37" s="77"/>
      <c r="I37" s="77"/>
      <c r="J37" s="78"/>
      <c r="K37" s="79" t="s">
        <v>43</v>
      </c>
      <c r="L37" s="77"/>
      <c r="M37" s="77"/>
      <c r="N37" s="77"/>
      <c r="O37" s="77"/>
      <c r="P37" s="76">
        <f>SUM(M30:Q36)</f>
        <v>0</v>
      </c>
      <c r="Q37" s="77"/>
      <c r="R37" s="77"/>
      <c r="S37" s="77"/>
      <c r="T37" s="78"/>
      <c r="U37" s="79" t="s">
        <v>43</v>
      </c>
      <c r="V37" s="77"/>
      <c r="W37" s="77"/>
      <c r="X37" s="77"/>
      <c r="Y37" s="77"/>
      <c r="Z37" s="76">
        <f>SUM(W30:AA36)</f>
        <v>0</v>
      </c>
      <c r="AA37" s="77"/>
      <c r="AB37" s="77"/>
      <c r="AC37" s="77"/>
      <c r="AD37" s="78"/>
    </row>
    <row r="38" spans="1:30" ht="18" customHeight="1" x14ac:dyDescent="0.3">
      <c r="A38" s="36" t="s">
        <v>82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87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92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7">
        <f>B36+1</f>
        <v>46300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7">
        <f>L36+1</f>
        <v>46335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7">
        <f>V36+1</f>
        <v>46370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7">
        <f>B39+1</f>
        <v>46301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7">
        <f>L39+1</f>
        <v>46336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7">
        <f>V39+1</f>
        <v>46371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7">
        <f t="shared" ref="B41:B45" si="6">B40+1</f>
        <v>46302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7">
        <f t="shared" ref="L41:L45" si="7">L40+1</f>
        <v>46337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7">
        <f t="shared" ref="V41:V45" si="8">V40+1</f>
        <v>46372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7">
        <f t="shared" si="6"/>
        <v>46303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7">
        <f t="shared" si="7"/>
        <v>46338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7">
        <f t="shared" si="8"/>
        <v>46373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7">
        <f t="shared" si="6"/>
        <v>46304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7">
        <f t="shared" si="7"/>
        <v>46339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7">
        <f t="shared" si="8"/>
        <v>46374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7">
        <f t="shared" si="6"/>
        <v>46305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7">
        <f t="shared" si="7"/>
        <v>46340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7">
        <f t="shared" si="8"/>
        <v>46375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7">
        <f t="shared" si="6"/>
        <v>46306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7">
        <f t="shared" si="7"/>
        <v>46341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7">
        <f t="shared" si="8"/>
        <v>46376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9" t="s">
        <v>43</v>
      </c>
      <c r="B46" s="77"/>
      <c r="C46" s="77"/>
      <c r="D46" s="77"/>
      <c r="E46" s="77"/>
      <c r="F46" s="76">
        <f>SUM(C39:G45)</f>
        <v>0</v>
      </c>
      <c r="G46" s="77"/>
      <c r="H46" s="77"/>
      <c r="I46" s="77"/>
      <c r="J46" s="78"/>
      <c r="K46" s="79" t="s">
        <v>43</v>
      </c>
      <c r="L46" s="77"/>
      <c r="M46" s="77"/>
      <c r="N46" s="77"/>
      <c r="O46" s="77"/>
      <c r="P46" s="76">
        <f>SUM(M39:Q45)</f>
        <v>0</v>
      </c>
      <c r="Q46" s="77"/>
      <c r="R46" s="77"/>
      <c r="S46" s="77"/>
      <c r="T46" s="78"/>
      <c r="U46" s="79" t="s">
        <v>43</v>
      </c>
      <c r="V46" s="77"/>
      <c r="W46" s="77"/>
      <c r="X46" s="77"/>
      <c r="Y46" s="77"/>
      <c r="Z46" s="76">
        <f>SUM(W39:AA45)</f>
        <v>0</v>
      </c>
      <c r="AA46" s="77"/>
      <c r="AB46" s="77"/>
      <c r="AC46" s="77"/>
      <c r="AD46" s="78"/>
    </row>
    <row r="47" spans="1:30" ht="18" customHeight="1" x14ac:dyDescent="0.3">
      <c r="A47" s="32" t="s">
        <v>83</v>
      </c>
      <c r="B47" s="33"/>
      <c r="C47" s="37"/>
      <c r="D47" s="37"/>
      <c r="E47" s="37"/>
      <c r="F47" s="37"/>
      <c r="G47" s="37"/>
      <c r="H47" s="37"/>
      <c r="I47" s="37"/>
      <c r="J47" s="38"/>
      <c r="K47" s="36" t="s">
        <v>88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93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7">
        <f>B45+1</f>
        <v>46307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7">
        <f>L45+1</f>
        <v>46342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7">
        <f>V45+1</f>
        <v>46377</v>
      </c>
      <c r="W48" s="4"/>
      <c r="X48" s="4"/>
      <c r="Y48" s="4"/>
      <c r="Z48" s="4"/>
      <c r="AA48" s="4"/>
      <c r="AB48" s="4"/>
      <c r="AC48" s="4"/>
      <c r="AD48" s="6"/>
    </row>
    <row r="49" spans="1:34" ht="18" customHeight="1" x14ac:dyDescent="0.3">
      <c r="A49" s="30" t="s">
        <v>9</v>
      </c>
      <c r="B49" s="57">
        <f>B48+1</f>
        <v>46308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7">
        <f>L48+1</f>
        <v>46343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7">
        <f>V48+1</f>
        <v>46378</v>
      </c>
      <c r="W49" s="4"/>
      <c r="X49" s="4"/>
      <c r="Y49" s="4"/>
      <c r="Z49" s="4"/>
      <c r="AA49" s="4"/>
      <c r="AB49" s="4"/>
      <c r="AC49" s="4"/>
      <c r="AD49" s="6"/>
    </row>
    <row r="50" spans="1:34" ht="18" customHeight="1" x14ac:dyDescent="0.3">
      <c r="A50" s="30" t="s">
        <v>10</v>
      </c>
      <c r="B50" s="57">
        <f t="shared" ref="B50:B54" si="9">B49+1</f>
        <v>46309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7">
        <f t="shared" ref="L50:L54" si="10">L49+1</f>
        <v>46344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7">
        <f t="shared" ref="V50:V54" si="11">V49+1</f>
        <v>46379</v>
      </c>
      <c r="W50" s="4"/>
      <c r="X50" s="4"/>
      <c r="Y50" s="4"/>
      <c r="Z50" s="4"/>
      <c r="AA50" s="4"/>
      <c r="AB50" s="4"/>
      <c r="AC50" s="4"/>
      <c r="AD50" s="6"/>
      <c r="AH50" t="s">
        <v>44</v>
      </c>
    </row>
    <row r="51" spans="1:34" ht="18" customHeight="1" x14ac:dyDescent="0.3">
      <c r="A51" s="30" t="s">
        <v>11</v>
      </c>
      <c r="B51" s="57">
        <f t="shared" si="9"/>
        <v>46310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7">
        <f t="shared" si="10"/>
        <v>46345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7">
        <f t="shared" si="11"/>
        <v>46380</v>
      </c>
      <c r="W51" s="4" t="s">
        <v>44</v>
      </c>
      <c r="X51" s="4"/>
      <c r="Y51" s="4"/>
      <c r="Z51" s="4"/>
      <c r="AA51" s="4"/>
      <c r="AB51" s="4"/>
      <c r="AC51" s="4"/>
      <c r="AD51" s="6"/>
    </row>
    <row r="52" spans="1:34" ht="18" customHeight="1" x14ac:dyDescent="0.3">
      <c r="A52" s="30" t="s">
        <v>12</v>
      </c>
      <c r="B52" s="57">
        <f t="shared" si="9"/>
        <v>46311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7">
        <f t="shared" si="10"/>
        <v>46346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7">
        <f t="shared" si="11"/>
        <v>46381</v>
      </c>
      <c r="W52" s="67"/>
      <c r="X52" s="67"/>
      <c r="Y52" s="67"/>
      <c r="Z52" s="67"/>
      <c r="AA52" s="67"/>
      <c r="AB52" s="67"/>
      <c r="AC52" s="67"/>
      <c r="AD52" s="56"/>
    </row>
    <row r="53" spans="1:34" ht="18" customHeight="1" x14ac:dyDescent="0.3">
      <c r="A53" s="30" t="s">
        <v>13</v>
      </c>
      <c r="B53" s="57">
        <f t="shared" si="9"/>
        <v>46312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7">
        <f t="shared" si="10"/>
        <v>46347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7">
        <f t="shared" si="11"/>
        <v>46382</v>
      </c>
      <c r="W53" s="4"/>
      <c r="X53" s="4"/>
      <c r="Y53" s="4"/>
      <c r="Z53" s="4"/>
      <c r="AA53" s="4"/>
      <c r="AB53" s="4"/>
      <c r="AC53" s="4"/>
      <c r="AD53" s="6"/>
    </row>
    <row r="54" spans="1:34" ht="18" customHeight="1" x14ac:dyDescent="0.3">
      <c r="A54" s="30" t="s">
        <v>14</v>
      </c>
      <c r="B54" s="57">
        <f t="shared" si="9"/>
        <v>46313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7">
        <f t="shared" si="10"/>
        <v>46348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57">
        <f t="shared" si="11"/>
        <v>46383</v>
      </c>
      <c r="W54" s="4"/>
      <c r="X54" s="4"/>
      <c r="Y54" s="4"/>
      <c r="Z54" s="4"/>
      <c r="AA54" s="4"/>
      <c r="AB54" s="4"/>
      <c r="AC54" s="4"/>
      <c r="AD54" s="6"/>
    </row>
    <row r="55" spans="1:34" ht="18" customHeight="1" thickBot="1" x14ac:dyDescent="0.35">
      <c r="A55" s="79" t="s">
        <v>43</v>
      </c>
      <c r="B55" s="77"/>
      <c r="C55" s="77"/>
      <c r="D55" s="77"/>
      <c r="E55" s="77"/>
      <c r="F55" s="76">
        <f>SUM(C48:G54)</f>
        <v>0</v>
      </c>
      <c r="G55" s="77"/>
      <c r="H55" s="77"/>
      <c r="I55" s="77"/>
      <c r="J55" s="78"/>
      <c r="K55" s="79" t="s">
        <v>43</v>
      </c>
      <c r="L55" s="77"/>
      <c r="M55" s="77"/>
      <c r="N55" s="77"/>
      <c r="O55" s="77"/>
      <c r="P55" s="76">
        <f>SUM(M48:Q54)</f>
        <v>0</v>
      </c>
      <c r="Q55" s="77"/>
      <c r="R55" s="77"/>
      <c r="S55" s="77"/>
      <c r="T55" s="78"/>
      <c r="U55" s="79" t="s">
        <v>43</v>
      </c>
      <c r="V55" s="77"/>
      <c r="W55" s="77"/>
      <c r="X55" s="77"/>
      <c r="Y55" s="77"/>
      <c r="Z55" s="76">
        <f>SUM(W48:AA54)</f>
        <v>0</v>
      </c>
      <c r="AA55" s="77"/>
      <c r="AB55" s="77"/>
      <c r="AC55" s="77"/>
      <c r="AD55" s="78"/>
    </row>
    <row r="56" spans="1:34" ht="18" customHeight="1" x14ac:dyDescent="0.3">
      <c r="A56" s="32" t="s">
        <v>84</v>
      </c>
      <c r="B56" s="33"/>
      <c r="C56" s="37"/>
      <c r="D56" s="37"/>
      <c r="E56" s="37"/>
      <c r="F56" s="37"/>
      <c r="G56" s="37"/>
      <c r="H56" s="37"/>
      <c r="I56" s="37"/>
      <c r="J56" s="38"/>
      <c r="K56" s="32" t="s">
        <v>89</v>
      </c>
      <c r="L56" s="33"/>
      <c r="M56" s="34"/>
      <c r="N56" s="34"/>
      <c r="O56" s="34"/>
      <c r="P56" s="34"/>
      <c r="Q56" s="34"/>
      <c r="R56" s="34"/>
      <c r="S56" s="34"/>
      <c r="T56" s="35"/>
      <c r="U56" s="36" t="s">
        <v>144</v>
      </c>
      <c r="V56" s="37"/>
      <c r="W56" s="37"/>
      <c r="X56" s="37"/>
      <c r="Y56" s="37"/>
      <c r="Z56" s="37"/>
      <c r="AA56" s="37"/>
      <c r="AB56" s="37"/>
      <c r="AC56" s="37"/>
      <c r="AD56" s="38"/>
    </row>
    <row r="57" spans="1:34" ht="18" customHeight="1" x14ac:dyDescent="0.3">
      <c r="A57" s="30" t="s">
        <v>8</v>
      </c>
      <c r="B57" s="57">
        <f>B54+1</f>
        <v>46314</v>
      </c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7">
        <f>L54+1</f>
        <v>46349</v>
      </c>
      <c r="M57" s="4"/>
      <c r="N57" s="4"/>
      <c r="O57" s="4"/>
      <c r="P57" s="4"/>
      <c r="Q57" s="4"/>
      <c r="R57" s="4"/>
      <c r="S57" s="5"/>
      <c r="T57" s="6"/>
      <c r="U57" s="30" t="s">
        <v>8</v>
      </c>
      <c r="V57" s="57">
        <f>V54+1</f>
        <v>46384</v>
      </c>
      <c r="W57" s="4"/>
      <c r="X57" s="4"/>
      <c r="Y57" s="4"/>
      <c r="Z57" s="4"/>
      <c r="AA57" s="4"/>
      <c r="AB57" s="4"/>
      <c r="AC57" s="4"/>
      <c r="AD57" s="6"/>
    </row>
    <row r="58" spans="1:34" ht="18" customHeight="1" x14ac:dyDescent="0.3">
      <c r="A58" s="30" t="s">
        <v>9</v>
      </c>
      <c r="B58" s="57">
        <f>B57+1</f>
        <v>46315</v>
      </c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7">
        <f>L57+1</f>
        <v>46350</v>
      </c>
      <c r="M58" s="4"/>
      <c r="N58" s="4"/>
      <c r="O58" s="4"/>
      <c r="P58" s="4"/>
      <c r="Q58" s="4"/>
      <c r="R58" s="4"/>
      <c r="S58" s="5"/>
      <c r="T58" s="6"/>
      <c r="U58" s="30" t="s">
        <v>9</v>
      </c>
      <c r="V58" s="57">
        <f>V57+1</f>
        <v>46385</v>
      </c>
      <c r="W58" s="4"/>
      <c r="X58" s="4"/>
      <c r="Y58" s="4"/>
      <c r="Z58" s="4"/>
      <c r="AA58" s="4"/>
      <c r="AB58" s="4"/>
      <c r="AC58" s="4"/>
      <c r="AD58" s="6"/>
    </row>
    <row r="59" spans="1:34" ht="18" customHeight="1" x14ac:dyDescent="0.3">
      <c r="A59" s="30" t="s">
        <v>10</v>
      </c>
      <c r="B59" s="57">
        <f t="shared" ref="B59:B63" si="12">B58+1</f>
        <v>46316</v>
      </c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7">
        <f t="shared" ref="L59:L63" si="13">L58+1</f>
        <v>46351</v>
      </c>
      <c r="M59" s="4"/>
      <c r="N59" s="4"/>
      <c r="O59" s="4"/>
      <c r="P59" s="4"/>
      <c r="Q59" s="4"/>
      <c r="R59" s="4"/>
      <c r="S59" s="5"/>
      <c r="T59" s="6"/>
      <c r="U59" s="30" t="s">
        <v>10</v>
      </c>
      <c r="V59" s="57">
        <f t="shared" ref="V59:V63" si="14">V58+1</f>
        <v>46386</v>
      </c>
      <c r="W59" s="4"/>
      <c r="X59" s="4"/>
      <c r="Y59" s="4"/>
      <c r="Z59" s="4"/>
      <c r="AA59" s="4"/>
      <c r="AB59" s="4"/>
      <c r="AC59" s="4"/>
      <c r="AD59" s="6"/>
    </row>
    <row r="60" spans="1:34" ht="18" customHeight="1" x14ac:dyDescent="0.3">
      <c r="A60" s="30" t="s">
        <v>11</v>
      </c>
      <c r="B60" s="57">
        <f t="shared" si="12"/>
        <v>46317</v>
      </c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7">
        <f t="shared" si="13"/>
        <v>46352</v>
      </c>
      <c r="M60" s="4"/>
      <c r="N60" s="4"/>
      <c r="O60" s="4"/>
      <c r="P60" s="4"/>
      <c r="Q60" s="4"/>
      <c r="R60" s="4"/>
      <c r="S60" s="5"/>
      <c r="T60" s="6"/>
      <c r="U60" s="30" t="s">
        <v>11</v>
      </c>
      <c r="V60" s="57">
        <f t="shared" si="14"/>
        <v>46387</v>
      </c>
      <c r="W60" s="4" t="s">
        <v>44</v>
      </c>
      <c r="X60" s="4"/>
      <c r="Y60" s="4"/>
      <c r="Z60" s="4"/>
      <c r="AA60" s="4"/>
      <c r="AB60" s="4"/>
      <c r="AC60" s="4"/>
      <c r="AD60" s="6"/>
    </row>
    <row r="61" spans="1:34" ht="18" customHeight="1" x14ac:dyDescent="0.3">
      <c r="A61" s="30" t="s">
        <v>12</v>
      </c>
      <c r="B61" s="57">
        <f t="shared" si="12"/>
        <v>46318</v>
      </c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7">
        <f t="shared" si="13"/>
        <v>46353</v>
      </c>
      <c r="M61" s="4"/>
      <c r="N61" s="4"/>
      <c r="O61" s="4"/>
      <c r="P61" s="4"/>
      <c r="Q61" s="4"/>
      <c r="R61" s="4"/>
      <c r="S61" s="5"/>
      <c r="T61" s="6"/>
      <c r="U61" s="30" t="s">
        <v>12</v>
      </c>
      <c r="V61" s="57">
        <f t="shared" si="14"/>
        <v>46388</v>
      </c>
      <c r="W61" s="59"/>
      <c r="X61" s="59"/>
      <c r="Y61" s="59"/>
      <c r="Z61" s="59"/>
      <c r="AA61" s="59"/>
      <c r="AB61" s="59"/>
      <c r="AC61" s="59"/>
      <c r="AD61" s="60"/>
    </row>
    <row r="62" spans="1:34" ht="18" customHeight="1" x14ac:dyDescent="0.3">
      <c r="A62" s="30" t="s">
        <v>13</v>
      </c>
      <c r="B62" s="57">
        <f t="shared" si="12"/>
        <v>46319</v>
      </c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7">
        <f t="shared" si="13"/>
        <v>46354</v>
      </c>
      <c r="M62" s="4"/>
      <c r="N62" s="4"/>
      <c r="O62" s="4"/>
      <c r="P62" s="4"/>
      <c r="Q62" s="4"/>
      <c r="R62" s="4"/>
      <c r="S62" s="5"/>
      <c r="T62" s="6"/>
      <c r="U62" s="30" t="s">
        <v>13</v>
      </c>
      <c r="V62" s="57">
        <f t="shared" si="14"/>
        <v>46389</v>
      </c>
      <c r="W62" s="59"/>
      <c r="X62" s="59"/>
      <c r="Y62" s="59"/>
      <c r="Z62" s="59"/>
      <c r="AA62" s="59"/>
      <c r="AB62" s="59"/>
      <c r="AC62" s="59"/>
      <c r="AD62" s="60"/>
    </row>
    <row r="63" spans="1:34" ht="18" customHeight="1" x14ac:dyDescent="0.3">
      <c r="A63" s="30" t="s">
        <v>14</v>
      </c>
      <c r="B63" s="57">
        <f t="shared" si="12"/>
        <v>46320</v>
      </c>
      <c r="C63" s="7"/>
      <c r="D63" s="7"/>
      <c r="E63" s="7"/>
      <c r="F63" s="7"/>
      <c r="G63" s="7"/>
      <c r="H63" s="7"/>
      <c r="I63" s="7"/>
      <c r="J63" s="8"/>
      <c r="K63" s="30" t="s">
        <v>14</v>
      </c>
      <c r="L63" s="57">
        <f t="shared" si="13"/>
        <v>46355</v>
      </c>
      <c r="M63" s="4"/>
      <c r="N63" s="4"/>
      <c r="O63" s="4"/>
      <c r="P63" s="4"/>
      <c r="Q63" s="4"/>
      <c r="R63" s="4"/>
      <c r="S63" s="5"/>
      <c r="T63" s="6"/>
      <c r="U63" s="30" t="s">
        <v>14</v>
      </c>
      <c r="V63" s="57">
        <f t="shared" si="14"/>
        <v>46390</v>
      </c>
      <c r="W63" s="59"/>
      <c r="X63" s="59"/>
      <c r="Y63" s="59"/>
      <c r="Z63" s="59"/>
      <c r="AA63" s="59"/>
      <c r="AB63" s="59"/>
      <c r="AC63" s="59"/>
      <c r="AD63" s="60"/>
    </row>
    <row r="64" spans="1:34" ht="18" customHeight="1" thickBot="1" x14ac:dyDescent="0.35">
      <c r="A64" s="79" t="s">
        <v>43</v>
      </c>
      <c r="B64" s="77"/>
      <c r="C64" s="77"/>
      <c r="D64" s="77"/>
      <c r="E64" s="77"/>
      <c r="F64" s="76">
        <f>SUM(C57:G63)</f>
        <v>0</v>
      </c>
      <c r="G64" s="77"/>
      <c r="H64" s="77"/>
      <c r="I64" s="77"/>
      <c r="J64" s="78"/>
      <c r="K64" s="79" t="s">
        <v>43</v>
      </c>
      <c r="L64" s="77"/>
      <c r="M64" s="77"/>
      <c r="N64" s="77"/>
      <c r="O64" s="77"/>
      <c r="P64" s="76">
        <f>SUM(M57:Q63)</f>
        <v>0</v>
      </c>
      <c r="Q64" s="77"/>
      <c r="R64" s="77"/>
      <c r="S64" s="77"/>
      <c r="T64" s="78"/>
      <c r="U64" s="79" t="s">
        <v>43</v>
      </c>
      <c r="V64" s="77"/>
      <c r="W64" s="77"/>
      <c r="X64" s="77"/>
      <c r="Y64" s="77"/>
      <c r="Z64" s="76">
        <f>SUM(W57:AA63)</f>
        <v>0</v>
      </c>
      <c r="AA64" s="77"/>
      <c r="AB64" s="77"/>
      <c r="AC64" s="77"/>
      <c r="AD64" s="78"/>
    </row>
    <row r="67" spans="5:5" x14ac:dyDescent="0.3">
      <c r="E67" t="s">
        <v>44</v>
      </c>
    </row>
  </sheetData>
  <sheetProtection algorithmName="SHA-512" hashValue="B6XYULbVNSKBqop+kSkavCQOrstDhJRcXTDOZdSxS0ExRINot5YUqTvhFKn0Nh1P1FEnuZpXPMgyOJBfvJwrbA==" saltValue="3sLy9kpjBTW/CS535upWqw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44"/>
  <sheetViews>
    <sheetView tabSelected="1" topLeftCell="A13" workbookViewId="0">
      <selection activeCell="A32" sqref="A32:XFD32"/>
    </sheetView>
  </sheetViews>
  <sheetFormatPr defaultRowHeight="14.4" x14ac:dyDescent="0.3"/>
  <cols>
    <col min="2" max="2" width="27" customWidth="1"/>
  </cols>
  <sheetData>
    <row r="1" spans="1:4" x14ac:dyDescent="0.3">
      <c r="A1" s="109" t="s">
        <v>104</v>
      </c>
      <c r="B1" s="109"/>
      <c r="C1" s="109"/>
      <c r="D1" s="109"/>
    </row>
    <row r="2" spans="1:4" x14ac:dyDescent="0.3">
      <c r="A2" s="109" t="s">
        <v>105</v>
      </c>
      <c r="B2" s="109"/>
      <c r="C2" s="109"/>
      <c r="D2" s="109"/>
    </row>
    <row r="3" spans="1:4" x14ac:dyDescent="0.3">
      <c r="A3" s="109" t="s">
        <v>106</v>
      </c>
      <c r="B3" s="109"/>
      <c r="C3" s="109"/>
      <c r="D3" s="109"/>
    </row>
    <row r="4" spans="1:4" x14ac:dyDescent="0.3">
      <c r="A4" s="109" t="s">
        <v>107</v>
      </c>
      <c r="B4" s="109"/>
      <c r="C4" s="109"/>
      <c r="D4" s="109"/>
    </row>
    <row r="6" spans="1:4" x14ac:dyDescent="0.3">
      <c r="A6" s="2" t="s">
        <v>94</v>
      </c>
    </row>
    <row r="7" spans="1:4" x14ac:dyDescent="0.3">
      <c r="A7" t="s">
        <v>141</v>
      </c>
    </row>
    <row r="9" spans="1:4" x14ac:dyDescent="0.3">
      <c r="A9" s="2" t="s">
        <v>125</v>
      </c>
    </row>
    <row r="10" spans="1:4" x14ac:dyDescent="0.3">
      <c r="A10" t="s">
        <v>112</v>
      </c>
      <c r="C10" t="s">
        <v>150</v>
      </c>
    </row>
    <row r="11" spans="1:4" x14ac:dyDescent="0.3">
      <c r="A11" t="s">
        <v>39</v>
      </c>
      <c r="C11" t="s">
        <v>117</v>
      </c>
    </row>
    <row r="12" spans="1:4" x14ac:dyDescent="0.3">
      <c r="A12" t="s">
        <v>45</v>
      </c>
      <c r="C12" t="s">
        <v>118</v>
      </c>
    </row>
    <row r="14" spans="1:4" x14ac:dyDescent="0.3">
      <c r="A14" t="s">
        <v>0</v>
      </c>
      <c r="C14" t="s">
        <v>116</v>
      </c>
    </row>
    <row r="15" spans="1:4" x14ac:dyDescent="0.3">
      <c r="C15" t="s">
        <v>115</v>
      </c>
    </row>
    <row r="16" spans="1:4" x14ac:dyDescent="0.3">
      <c r="C16" t="s">
        <v>114</v>
      </c>
    </row>
    <row r="17" spans="1:3" x14ac:dyDescent="0.3">
      <c r="A17" s="2" t="s">
        <v>102</v>
      </c>
    </row>
    <row r="18" spans="1:3" x14ac:dyDescent="0.3">
      <c r="A18" t="s">
        <v>95</v>
      </c>
      <c r="C18" t="s">
        <v>126</v>
      </c>
    </row>
    <row r="19" spans="1:3" x14ac:dyDescent="0.3">
      <c r="C19" t="s">
        <v>151</v>
      </c>
    </row>
    <row r="20" spans="1:3" x14ac:dyDescent="0.3">
      <c r="C20" t="s">
        <v>135</v>
      </c>
    </row>
    <row r="21" spans="1:3" x14ac:dyDescent="0.3">
      <c r="C21" t="s">
        <v>127</v>
      </c>
    </row>
    <row r="22" spans="1:3" x14ac:dyDescent="0.3">
      <c r="C22" t="s">
        <v>121</v>
      </c>
    </row>
    <row r="23" spans="1:3" x14ac:dyDescent="0.3">
      <c r="A23" t="s">
        <v>108</v>
      </c>
      <c r="C23" t="s">
        <v>109</v>
      </c>
    </row>
    <row r="24" spans="1:3" x14ac:dyDescent="0.3">
      <c r="C24" t="s">
        <v>122</v>
      </c>
    </row>
    <row r="26" spans="1:3" x14ac:dyDescent="0.3">
      <c r="A26" s="2" t="s">
        <v>123</v>
      </c>
    </row>
    <row r="27" spans="1:3" x14ac:dyDescent="0.3">
      <c r="A27" t="s">
        <v>124</v>
      </c>
    </row>
    <row r="28" spans="1:3" x14ac:dyDescent="0.3">
      <c r="A28" t="s">
        <v>128</v>
      </c>
    </row>
    <row r="29" spans="1:3" x14ac:dyDescent="0.3">
      <c r="A29" t="s">
        <v>129</v>
      </c>
      <c r="C29" t="s">
        <v>130</v>
      </c>
    </row>
    <row r="30" spans="1:3" x14ac:dyDescent="0.3">
      <c r="A30" t="s">
        <v>131</v>
      </c>
      <c r="C30" t="s">
        <v>152</v>
      </c>
    </row>
    <row r="31" spans="1:3" x14ac:dyDescent="0.3">
      <c r="A31" t="s">
        <v>136</v>
      </c>
      <c r="C31" t="s">
        <v>132</v>
      </c>
    </row>
    <row r="33" spans="1:3" x14ac:dyDescent="0.3">
      <c r="A33" t="s">
        <v>137</v>
      </c>
      <c r="C33" t="s">
        <v>138</v>
      </c>
    </row>
    <row r="34" spans="1:3" x14ac:dyDescent="0.3">
      <c r="A34" t="s">
        <v>140</v>
      </c>
      <c r="C34" t="s">
        <v>139</v>
      </c>
    </row>
    <row r="36" spans="1:3" x14ac:dyDescent="0.3">
      <c r="A36" s="2" t="s">
        <v>96</v>
      </c>
    </row>
    <row r="37" spans="1:3" x14ac:dyDescent="0.3">
      <c r="A37" t="s">
        <v>103</v>
      </c>
    </row>
    <row r="38" spans="1:3" x14ac:dyDescent="0.3">
      <c r="A38" t="s">
        <v>133</v>
      </c>
    </row>
    <row r="39" spans="1:3" x14ac:dyDescent="0.3">
      <c r="A39" t="s">
        <v>99</v>
      </c>
    </row>
    <row r="40" spans="1:3" x14ac:dyDescent="0.3">
      <c r="A40" t="s">
        <v>97</v>
      </c>
    </row>
    <row r="41" spans="1:3" x14ac:dyDescent="0.3">
      <c r="A41" t="s">
        <v>134</v>
      </c>
    </row>
    <row r="42" spans="1:3" x14ac:dyDescent="0.3">
      <c r="A42" t="s">
        <v>100</v>
      </c>
    </row>
    <row r="43" spans="1:3" x14ac:dyDescent="0.3">
      <c r="A43" t="s">
        <v>98</v>
      </c>
    </row>
    <row r="44" spans="1:3" x14ac:dyDescent="0.3">
      <c r="A44" t="s">
        <v>142</v>
      </c>
    </row>
  </sheetData>
  <sheetProtection algorithmName="SHA-512" hashValue="r1a6fuzII93jeD5P3AS4PPu9JNs9hFvdEHuj6tI0H6YkEgZtMcJyML4EnbWN+bf9O5f3yzCdC7yYoht5IduHbw==" saltValue="G8/3aZjdAPdFTAizT7S0aQ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5901799c21a947548e691216b7294234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a2552d7f5f5df3ce546043ad45985610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4C00-8B06-4D34-8C50-63B9C3DEE64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E6BEF1-E9EC-4F64-9661-418E3C86D2CC}">
  <ds:schemaRefs>
    <ds:schemaRef ds:uri="http://schemas.microsoft.com/office/2006/metadata/properties"/>
    <ds:schemaRef ds:uri="http://purl.org/dc/elements/1.1/"/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ec5e69af-7392-4b9b-be92-39e8e642d42a"/>
  </ds:schemaRefs>
</ds:datastoreItem>
</file>

<file path=customXml/itemProps3.xml><?xml version="1.0" encoding="utf-8"?>
<ds:datastoreItem xmlns:ds="http://schemas.openxmlformats.org/officeDocument/2006/customXml" ds:itemID="{413A9D86-C18A-46A9-B280-9A190ABC8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22D205-E927-4092-83B2-7F6CD8AD61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Nely Visser</cp:lastModifiedBy>
  <cp:lastPrinted>2016-11-16T11:14:01Z</cp:lastPrinted>
  <dcterms:created xsi:type="dcterms:W3CDTF">2009-11-30T08:03:13Z</dcterms:created>
  <dcterms:modified xsi:type="dcterms:W3CDTF">2025-12-18T14:08:02Z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743800.000000000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