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erkelijk werkers/Arbeidsvoorwaarden/2020/"/>
    </mc:Choice>
  </mc:AlternateContent>
  <xr:revisionPtr revIDLastSave="0" documentId="8_{00120B8B-3C73-4B7F-8086-080E354E09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enmodel" sheetId="1" r:id="rId1"/>
    <sheet name="Salaristabel" sheetId="2" r:id="rId2"/>
  </sheet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9" i="1" l="1"/>
  <c r="C14" i="1"/>
  <c r="B14" i="1"/>
  <c r="C15" i="1" l="1"/>
  <c r="C16" i="1" s="1"/>
  <c r="C18" i="1" s="1"/>
  <c r="C21" i="1" l="1"/>
  <c r="C22" i="1" s="1"/>
  <c r="B15" i="1"/>
  <c r="B16" i="1" s="1"/>
  <c r="B18" i="1" l="1"/>
  <c r="B19" i="1" l="1"/>
  <c r="B21" i="1" s="1"/>
  <c r="B11" i="1" s="1"/>
  <c r="B22" i="1" l="1"/>
</calcChain>
</file>

<file path=xl/sharedStrings.xml><?xml version="1.0" encoding="utf-8"?>
<sst xmlns="http://schemas.openxmlformats.org/spreadsheetml/2006/main" count="32" uniqueCount="30">
  <si>
    <t>Deeltijdfactor in procenten</t>
  </si>
  <si>
    <t>vakantietoeslag 8%</t>
  </si>
  <si>
    <t>Invullen</t>
  </si>
  <si>
    <t>€</t>
  </si>
  <si>
    <t>Dienstjaren</t>
  </si>
  <si>
    <t>Bruto grondslag pensioenpremie</t>
  </si>
  <si>
    <t>Netto grondslag inhouding pensioenpremie</t>
  </si>
  <si>
    <t>Maandsalaris volgens tabel</t>
  </si>
  <si>
    <t>Hulpberekening pensioen</t>
  </si>
  <si>
    <t>af: franchise</t>
  </si>
  <si>
    <t>Maandsalaris, met deeltijdfactor</t>
  </si>
  <si>
    <t>maandelijks werknemersaandeel pensioenpremie</t>
  </si>
  <si>
    <t>Schaal</t>
  </si>
  <si>
    <t>0/15</t>
  </si>
  <si>
    <t>A</t>
  </si>
  <si>
    <t>B</t>
  </si>
  <si>
    <t>A/B</t>
  </si>
  <si>
    <t>OP</t>
  </si>
  <si>
    <t>AP</t>
  </si>
  <si>
    <t>Inhoudingspercentage</t>
  </si>
  <si>
    <t>per maand</t>
  </si>
  <si>
    <t>Rekenmodel kerkelijk werker 2020
voor maandsalaris en in te houden pensioenpremie</t>
  </si>
  <si>
    <t>jaartraktement fulltime (AP incl. deeltijdfactor)</t>
  </si>
  <si>
    <t>Inhouding per jaar</t>
  </si>
  <si>
    <t>met deeltijdfactor (OP)</t>
  </si>
  <si>
    <t>Berekening premie ouderdomspensioen (OP)</t>
  </si>
  <si>
    <t>​​​​(bruto voltijd jaarsalaris - franchise) x deeltijdfactor x premiepercentage ouderdomspensioen</t>
  </si>
  <si>
    <t>Berekening premie arbeidsongeschiktheidspensioen (AP)</t>
  </si>
  <si>
    <t>(bruto voltijd jaarsalaris x deeltijdfactor - franchise) x premiepercentage arbeidsongeschiktheidspensioen</t>
  </si>
  <si>
    <t>https://www.pfzw.nl/werkgevers/premie-en-factuur/premie-berekenen.html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</si>
</sst>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Courier New"/>
    </font>
    <font>
      <sz val="10"/>
      <name val="Courier New"/>
      <family val="3"/>
    </font>
    <font>
      <sz val="10"/>
      <name val="Courier New"/>
      <family val="3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4" fontId="2" fillId="0" borderId="0" xfId="0" applyNumberFormat="1" applyFont="1"/>
    <xf numFmtId="10" fontId="1" fillId="0" borderId="0" xfId="1" applyNumberFormat="1"/>
    <xf numFmtId="1" fontId="1" fillId="0" borderId="0" xfId="1" applyNumberFormat="1"/>
    <xf numFmtId="4" fontId="4" fillId="0" borderId="0" xfId="0" applyNumberFormat="1" applyFont="1"/>
    <xf numFmtId="4" fontId="3" fillId="0" borderId="4" xfId="0" applyNumberFormat="1" applyFont="1" applyBorder="1"/>
    <xf numFmtId="4" fontId="3" fillId="0" borderId="3" xfId="0" applyNumberFormat="1" applyFont="1" applyBorder="1"/>
    <xf numFmtId="1" fontId="4" fillId="0" borderId="3" xfId="0" applyNumberFormat="1" applyFont="1" applyBorder="1"/>
    <xf numFmtId="4" fontId="4" fillId="0" borderId="0" xfId="0" quotePrefix="1" applyNumberFormat="1" applyFont="1"/>
    <xf numFmtId="10" fontId="4" fillId="0" borderId="11" xfId="0" applyNumberFormat="1" applyFont="1" applyBorder="1"/>
    <xf numFmtId="4" fontId="4" fillId="0" borderId="5" xfId="0" applyNumberFormat="1" applyFont="1" applyBorder="1"/>
    <xf numFmtId="4" fontId="4" fillId="0" borderId="2" xfId="0" applyNumberFormat="1" applyFont="1" applyFill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10" xfId="0" applyNumberFormat="1" applyFont="1" applyBorder="1"/>
    <xf numFmtId="4" fontId="3" fillId="0" borderId="5" xfId="0" applyNumberFormat="1" applyFont="1" applyBorder="1"/>
    <xf numFmtId="10" fontId="4" fillId="0" borderId="0" xfId="0" applyNumberFormat="1" applyFont="1" applyBorder="1"/>
    <xf numFmtId="10" fontId="4" fillId="0" borderId="8" xfId="0" applyNumberFormat="1" applyFont="1" applyBorder="1"/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3" fontId="5" fillId="2" borderId="12" xfId="1" applyNumberFormat="1" applyFont="1" applyFill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4" fontId="3" fillId="0" borderId="7" xfId="0" applyNumberFormat="1" applyFont="1" applyBorder="1"/>
    <xf numFmtId="4" fontId="6" fillId="0" borderId="7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 wrapText="1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tabSelected="1" workbookViewId="0">
      <selection activeCell="C25" sqref="C25"/>
    </sheetView>
  </sheetViews>
  <sheetFormatPr defaultColWidth="12.75" defaultRowHeight="13.5" x14ac:dyDescent="0.25"/>
  <cols>
    <col min="1" max="1" width="45.625" style="2" customWidth="1"/>
    <col min="2" max="2" width="13.625" style="2" customWidth="1"/>
    <col min="3" max="3" width="13.75" style="2" customWidth="1"/>
    <col min="4" max="16384" width="12.75" style="2"/>
  </cols>
  <sheetData>
    <row r="1" spans="1:3" ht="48" customHeight="1" x14ac:dyDescent="0.25">
      <c r="A1" s="32" t="s">
        <v>21</v>
      </c>
      <c r="B1" s="32"/>
      <c r="C1" s="32"/>
    </row>
    <row r="2" spans="1:3" ht="14.25" x14ac:dyDescent="0.3">
      <c r="A2" s="5"/>
      <c r="B2" s="6" t="s">
        <v>2</v>
      </c>
      <c r="C2" s="5"/>
    </row>
    <row r="3" spans="1:3" ht="14.25" x14ac:dyDescent="0.3">
      <c r="A3" s="5" t="s">
        <v>12</v>
      </c>
      <c r="B3" s="7" t="s">
        <v>14</v>
      </c>
      <c r="C3" s="5" t="s">
        <v>16</v>
      </c>
    </row>
    <row r="4" spans="1:3" ht="14.25" x14ac:dyDescent="0.3">
      <c r="A4" s="5" t="s">
        <v>4</v>
      </c>
      <c r="B4" s="8">
        <v>2</v>
      </c>
      <c r="C4" s="9" t="s">
        <v>13</v>
      </c>
    </row>
    <row r="5" spans="1:3" ht="14.25" x14ac:dyDescent="0.3">
      <c r="A5" s="5" t="s">
        <v>0</v>
      </c>
      <c r="B5" s="10">
        <v>0.8</v>
      </c>
      <c r="C5" s="5"/>
    </row>
    <row r="6" spans="1:3" ht="14.25" x14ac:dyDescent="0.3">
      <c r="A6" s="5"/>
      <c r="B6" s="5"/>
      <c r="C6" s="5"/>
    </row>
    <row r="7" spans="1:3" ht="13.5" customHeight="1" x14ac:dyDescent="0.3">
      <c r="A7" s="11" t="s">
        <v>7</v>
      </c>
      <c r="B7" s="12">
        <f ca="1">OFFSET(Salaristabel!B2,B4,IF(B3="A",0,1))</f>
        <v>2860</v>
      </c>
      <c r="C7" s="13"/>
    </row>
    <row r="8" spans="1:3" ht="13.5" customHeight="1" x14ac:dyDescent="0.3">
      <c r="A8" s="14"/>
      <c r="B8" s="15"/>
      <c r="C8" s="16"/>
    </row>
    <row r="9" spans="1:3" ht="13.5" customHeight="1" x14ac:dyDescent="0.3">
      <c r="A9" s="14" t="s">
        <v>10</v>
      </c>
      <c r="B9" s="17">
        <f ca="1">B7*B5</f>
        <v>2288</v>
      </c>
      <c r="C9" s="16"/>
    </row>
    <row r="10" spans="1:3" ht="13.5" customHeight="1" x14ac:dyDescent="0.3">
      <c r="A10" s="14"/>
      <c r="B10" s="17"/>
      <c r="C10" s="16"/>
    </row>
    <row r="11" spans="1:3" ht="13.5" customHeight="1" x14ac:dyDescent="0.3">
      <c r="A11" s="14" t="s">
        <v>11</v>
      </c>
      <c r="B11" s="17">
        <f ca="1">(B21/12)+(C21/12)</f>
        <v>192.03</v>
      </c>
      <c r="C11" s="16"/>
    </row>
    <row r="12" spans="1:3" ht="13.5" customHeight="1" x14ac:dyDescent="0.3">
      <c r="A12" s="18"/>
      <c r="B12" s="19"/>
      <c r="C12" s="20"/>
    </row>
    <row r="13" spans="1:3" ht="13.5" customHeight="1" x14ac:dyDescent="0.25">
      <c r="A13" s="21" t="s">
        <v>8</v>
      </c>
      <c r="B13" s="30" t="s">
        <v>17</v>
      </c>
      <c r="C13" s="31" t="s">
        <v>18</v>
      </c>
    </row>
    <row r="14" spans="1:3" ht="13.5" customHeight="1" x14ac:dyDescent="0.3">
      <c r="A14" s="14" t="s">
        <v>22</v>
      </c>
      <c r="B14" s="17">
        <f ca="1">12*B7</f>
        <v>34320</v>
      </c>
      <c r="C14" s="16">
        <f ca="1">+B5*12*B7</f>
        <v>27456</v>
      </c>
    </row>
    <row r="15" spans="1:3" ht="13.5" customHeight="1" x14ac:dyDescent="0.3">
      <c r="A15" s="14" t="s">
        <v>1</v>
      </c>
      <c r="B15" s="19">
        <f ca="1">B14*8%</f>
        <v>2745.6</v>
      </c>
      <c r="C15" s="20">
        <f ca="1">C14*8%</f>
        <v>2196.48</v>
      </c>
    </row>
    <row r="16" spans="1:3" ht="13.5" customHeight="1" x14ac:dyDescent="0.3">
      <c r="A16" s="14" t="s">
        <v>5</v>
      </c>
      <c r="B16" s="17">
        <f ca="1">SUM(B14:B15)</f>
        <v>37065.599999999999</v>
      </c>
      <c r="C16" s="16">
        <f ca="1">SUM(C14:C15)</f>
        <v>29652.48</v>
      </c>
    </row>
    <row r="17" spans="1:3" ht="13.5" customHeight="1" x14ac:dyDescent="0.3">
      <c r="A17" s="14" t="s">
        <v>9</v>
      </c>
      <c r="B17" s="19">
        <v>-12770</v>
      </c>
      <c r="C17" s="20">
        <v>-21430</v>
      </c>
    </row>
    <row r="18" spans="1:3" ht="13.5" customHeight="1" x14ac:dyDescent="0.3">
      <c r="A18" s="14" t="s">
        <v>6</v>
      </c>
      <c r="B18" s="17">
        <f ca="1">SUM(B16:B17)</f>
        <v>24295.599999999999</v>
      </c>
      <c r="C18" s="16">
        <f ca="1">SUM(C16:C17)</f>
        <v>8222.48</v>
      </c>
    </row>
    <row r="19" spans="1:3" ht="13.5" customHeight="1" x14ac:dyDescent="0.3">
      <c r="A19" s="14" t="s">
        <v>24</v>
      </c>
      <c r="B19" s="17">
        <f ca="1">B18*B5</f>
        <v>19436.48</v>
      </c>
      <c r="C19" s="16"/>
    </row>
    <row r="20" spans="1:3" ht="13.5" customHeight="1" x14ac:dyDescent="0.3">
      <c r="A20" s="14" t="s">
        <v>19</v>
      </c>
      <c r="B20" s="22">
        <v>0.11749999999999999</v>
      </c>
      <c r="C20" s="23">
        <v>2.5000000000000001E-3</v>
      </c>
    </row>
    <row r="21" spans="1:3" ht="13.5" customHeight="1" x14ac:dyDescent="0.3">
      <c r="A21" s="14" t="s">
        <v>23</v>
      </c>
      <c r="B21" s="17">
        <f ca="1">B19*B20</f>
        <v>2283.79</v>
      </c>
      <c r="C21" s="16">
        <f ca="1">IF(C18&lt;0,0,C18*C20)</f>
        <v>20.56</v>
      </c>
    </row>
    <row r="22" spans="1:3" ht="13.5" customHeight="1" x14ac:dyDescent="0.3">
      <c r="A22" s="18" t="s">
        <v>20</v>
      </c>
      <c r="B22" s="19">
        <f ca="1">B21/12</f>
        <v>190.32</v>
      </c>
      <c r="C22" s="20">
        <f ca="1">C21/12</f>
        <v>1.71</v>
      </c>
    </row>
    <row r="23" spans="1:3" ht="13.5" customHeight="1" x14ac:dyDescent="0.25"/>
    <row r="24" spans="1:3" ht="13.5" customHeight="1" x14ac:dyDescent="0.25"/>
    <row r="25" spans="1:3" ht="13.5" customHeight="1" x14ac:dyDescent="0.25"/>
    <row r="26" spans="1:3" ht="13.5" customHeight="1" x14ac:dyDescent="0.25"/>
    <row r="27" spans="1:3" ht="13.5" customHeight="1" x14ac:dyDescent="0.25">
      <c r="A27" s="2" t="s">
        <v>14</v>
      </c>
    </row>
    <row r="28" spans="1:3" x14ac:dyDescent="0.25">
      <c r="A28" s="2" t="s">
        <v>15</v>
      </c>
    </row>
    <row r="31" spans="1:3" x14ac:dyDescent="0.25">
      <c r="A31" s="28" t="s">
        <v>25</v>
      </c>
    </row>
    <row r="32" spans="1:3" ht="14.25" x14ac:dyDescent="0.3">
      <c r="A32" s="29" t="s">
        <v>26</v>
      </c>
    </row>
    <row r="33" spans="1:1" ht="9" customHeight="1" x14ac:dyDescent="0.3">
      <c r="A33" s="14"/>
    </row>
    <row r="34" spans="1:1" x14ac:dyDescent="0.25">
      <c r="A34" s="28" t="s">
        <v>27</v>
      </c>
    </row>
    <row r="35" spans="1:1" ht="14.25" x14ac:dyDescent="0.3">
      <c r="A35" s="29" t="s">
        <v>28</v>
      </c>
    </row>
    <row r="36" spans="1:1" ht="7.9" customHeight="1" x14ac:dyDescent="0.25"/>
    <row r="37" spans="1:1" ht="14.25" x14ac:dyDescent="0.3">
      <c r="A37" s="29" t="s">
        <v>29</v>
      </c>
    </row>
  </sheetData>
  <mergeCells count="1">
    <mergeCell ref="A1:C1"/>
  </mergeCells>
  <phoneticPr fontId="0" type="noConversion"/>
  <dataValidations count="2">
    <dataValidation type="whole" showInputMessage="1" showErrorMessage="1" sqref="B4" xr:uid="{00000000-0002-0000-0000-000000000000}">
      <formula1>0</formula1>
      <formula2>15</formula2>
    </dataValidation>
    <dataValidation type="list" allowBlank="1" showInputMessage="1" showErrorMessage="1" sqref="B3" xr:uid="{6E34B0B7-B753-4E96-ABBC-3D5327CEC089}">
      <formula1>$A$27:$A$28</formula1>
    </dataValidation>
  </dataValidations>
  <pageMargins left="0.74" right="0.36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7"/>
  <sheetViews>
    <sheetView zoomScale="175" zoomScaleNormal="175" workbookViewId="0">
      <selection activeCell="B5" sqref="B5"/>
    </sheetView>
  </sheetViews>
  <sheetFormatPr defaultColWidth="12.625" defaultRowHeight="13.5" x14ac:dyDescent="0.25"/>
  <cols>
    <col min="1" max="1" width="16.375" style="1" customWidth="1"/>
    <col min="2" max="2" width="16.625" style="1" customWidth="1"/>
    <col min="3" max="16384" width="12.625" style="1"/>
  </cols>
  <sheetData>
    <row r="1" spans="1:5" x14ac:dyDescent="0.25">
      <c r="A1" s="24" t="s">
        <v>4</v>
      </c>
      <c r="B1" s="24" t="s">
        <v>3</v>
      </c>
      <c r="C1" s="25"/>
    </row>
    <row r="2" spans="1:5" x14ac:dyDescent="0.25">
      <c r="A2" s="24">
        <v>0</v>
      </c>
      <c r="B2" s="26">
        <v>2596</v>
      </c>
      <c r="C2" s="27"/>
      <c r="E2" s="4"/>
    </row>
    <row r="3" spans="1:5" x14ac:dyDescent="0.25">
      <c r="A3" s="24">
        <v>1</v>
      </c>
      <c r="B3" s="26">
        <v>2722</v>
      </c>
      <c r="C3" s="27"/>
      <c r="D3" s="3"/>
      <c r="E3" s="4"/>
    </row>
    <row r="4" spans="1:5" x14ac:dyDescent="0.25">
      <c r="A4" s="24">
        <v>2</v>
      </c>
      <c r="B4" s="26">
        <v>2860</v>
      </c>
      <c r="C4" s="27"/>
      <c r="E4" s="4"/>
    </row>
    <row r="5" spans="1:5" x14ac:dyDescent="0.25">
      <c r="A5" s="24">
        <v>3</v>
      </c>
      <c r="B5" s="26">
        <v>2920</v>
      </c>
      <c r="C5" s="27"/>
      <c r="E5" s="4"/>
    </row>
    <row r="6" spans="1:5" x14ac:dyDescent="0.25">
      <c r="A6" s="24">
        <v>4</v>
      </c>
      <c r="B6" s="26">
        <v>2984</v>
      </c>
      <c r="C6" s="27"/>
      <c r="E6" s="4"/>
    </row>
    <row r="7" spans="1:5" x14ac:dyDescent="0.25">
      <c r="A7" s="24">
        <v>5</v>
      </c>
      <c r="B7" s="26">
        <v>3063</v>
      </c>
      <c r="C7" s="27">
        <v>3129</v>
      </c>
      <c r="E7" s="4"/>
    </row>
    <row r="8" spans="1:5" x14ac:dyDescent="0.25">
      <c r="A8" s="24">
        <v>6</v>
      </c>
      <c r="B8" s="26">
        <v>3129</v>
      </c>
      <c r="C8" s="27">
        <v>3226</v>
      </c>
      <c r="E8" s="4"/>
    </row>
    <row r="9" spans="1:5" x14ac:dyDescent="0.25">
      <c r="A9" s="24">
        <v>7</v>
      </c>
      <c r="B9" s="26">
        <v>3194</v>
      </c>
      <c r="C9" s="27">
        <v>3320</v>
      </c>
      <c r="E9" s="4"/>
    </row>
    <row r="10" spans="1:5" x14ac:dyDescent="0.25">
      <c r="A10" s="24">
        <v>8</v>
      </c>
      <c r="B10" s="26">
        <v>3263</v>
      </c>
      <c r="C10" s="27">
        <v>3415</v>
      </c>
      <c r="E10" s="4"/>
    </row>
    <row r="11" spans="1:5" x14ac:dyDescent="0.25">
      <c r="A11" s="24">
        <v>9</v>
      </c>
      <c r="B11" s="26">
        <v>3322</v>
      </c>
      <c r="C11" s="27">
        <v>3510</v>
      </c>
      <c r="E11" s="4"/>
    </row>
    <row r="12" spans="1:5" x14ac:dyDescent="0.25">
      <c r="A12" s="24">
        <v>10</v>
      </c>
      <c r="B12" s="26"/>
      <c r="C12" s="27">
        <v>3605</v>
      </c>
    </row>
    <row r="13" spans="1:5" x14ac:dyDescent="0.25">
      <c r="A13" s="24">
        <v>11</v>
      </c>
      <c r="B13" s="26"/>
      <c r="C13" s="27">
        <v>3701</v>
      </c>
    </row>
    <row r="14" spans="1:5" x14ac:dyDescent="0.25">
      <c r="A14" s="24">
        <v>12</v>
      </c>
      <c r="B14" s="26"/>
      <c r="C14" s="27">
        <v>3785</v>
      </c>
    </row>
    <row r="15" spans="1:5" x14ac:dyDescent="0.25">
      <c r="A15" s="24">
        <v>13</v>
      </c>
      <c r="B15" s="27"/>
      <c r="C15" s="27">
        <v>3892</v>
      </c>
    </row>
    <row r="16" spans="1:5" x14ac:dyDescent="0.25">
      <c r="A16" s="24">
        <v>14</v>
      </c>
      <c r="B16" s="27"/>
      <c r="C16" s="27">
        <v>3985</v>
      </c>
    </row>
    <row r="17" spans="1:3" x14ac:dyDescent="0.25">
      <c r="A17" s="24">
        <v>15</v>
      </c>
      <c r="B17" s="27"/>
      <c r="C17" s="27">
        <v>4081</v>
      </c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9" ma:contentTypeDescription="Een nieuw document maken." ma:contentTypeScope="" ma:versionID="85cfa0c2ce169b7c511a282464342d4f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7bb62fd834ac7bb0c3d0fff97a88c791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5B465-4C89-422B-8A0A-884020783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DB82A-AF0C-40BB-874D-AFFEE76A1882}">
  <ds:schemaRefs>
    <ds:schemaRef ds:uri="http://schemas.microsoft.com/office/2006/metadata/properties"/>
    <ds:schemaRef ds:uri="http://schemas.openxmlformats.org/package/2006/metadata/core-properties"/>
    <ds:schemaRef ds:uri="bdf8f3cc-2e16-402e-aa70-8325446701b1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855CC2-02C1-43CD-AE10-1A2BEE6C7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Salaristabel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corinne</cp:lastModifiedBy>
  <cp:lastPrinted>2012-10-22T20:39:33Z</cp:lastPrinted>
  <dcterms:created xsi:type="dcterms:W3CDTF">2003-11-21T19:44:55Z</dcterms:created>
  <dcterms:modified xsi:type="dcterms:W3CDTF">2020-03-18T13:20:37Z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